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3-servidor-8.brde.com.br\Dados\SURIS\Relatório Pillar 3\a. Relatório de Pilar 3\Anexos - BRDE Pilar 3 202506 - 25T2\Tabelas quantitativas\.xlsx\"/>
    </mc:Choice>
  </mc:AlternateContent>
  <xr:revisionPtr revIDLastSave="0" documentId="13_ncr:1_{488A2011-4DD1-4D9B-AD2F-149F6CFD69B1}" xr6:coauthVersionLast="47" xr6:coauthVersionMax="47" xr10:uidLastSave="{00000000-0000-0000-0000-000000000000}"/>
  <bookViews>
    <workbookView xWindow="28680" yWindow="-120" windowWidth="21840" windowHeight="13020" tabRatio="827" activeTab="5" xr2:uid="{BB1D1D11-6376-4495-AAF1-E40160C2C4B6}"/>
  </bookViews>
  <sheets>
    <sheet name="KM1 - 2T25" sheetId="12" r:id="rId1"/>
    <sheet name="OV1 - 2T25" sheetId="13" r:id="rId2"/>
    <sheet name="MR1 - 2T25" sheetId="14" r:id="rId3"/>
    <sheet name="IRRBB1 - 4T24" sheetId="11" state="hidden" r:id="rId4"/>
    <sheet name="CR1 - 2T25" sheetId="3" r:id="rId5"/>
    <sheet name="CR2 - 2T25" sheetId="4" r:id="rId6"/>
    <sheet name="CRB-e - 4T24" sheetId="5" state="hidden" r:id="rId7"/>
    <sheet name="CRB-f - 4T24" sheetId="17" state="hidden" r:id="rId8"/>
    <sheet name="CRB-g - 4T24" sheetId="7" state="hidden" r:id="rId9"/>
    <sheet name="CRB-h - 4T24" sheetId="8" state="hidden" r:id="rId10"/>
    <sheet name="CRB-i - 4T24" sheetId="9" state="hidden" r:id="rId11"/>
  </sheets>
  <externalReferences>
    <externalReference r:id="rId12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localSheetId="5" hidden="1">{#N/A,#N/A,TRUE,"Q PRÉ TOT";#N/A,#N/A,TRUE,"Q PRÉ ARBI"}</definedName>
    <definedName name="a" localSheetId="6" hidden="1">{#N/A,#N/A,TRUE,"Q PRÉ TOT";#N/A,#N/A,TRUE,"Q PRÉ ARBI"}</definedName>
    <definedName name="a" localSheetId="7" hidden="1">{#N/A,#N/A,TRUE,"Q PRÉ TOT";#N/A,#N/A,TRUE,"Q PRÉ ARBI"}</definedName>
    <definedName name="a" localSheetId="8" hidden="1">{#N/A,#N/A,TRUE,"Q PRÉ TOT";#N/A,#N/A,TRUE,"Q PRÉ ARBI"}</definedName>
    <definedName name="a" localSheetId="9" hidden="1">{#N/A,#N/A,TRUE,"Q PRÉ TOT";#N/A,#N/A,TRUE,"Q PRÉ ARBI"}</definedName>
    <definedName name="a" localSheetId="10" hidden="1">{#N/A,#N/A,TRUE,"Q PRÉ TOT";#N/A,#N/A,TRUE,"Q PRÉ ARBI"}</definedName>
    <definedName name="a" localSheetId="3" hidden="1">{#N/A,#N/A,TRUE,"Q PRÉ TOT";#N/A,#N/A,TRUE,"Q PRÉ ARBI"}</definedName>
    <definedName name="a" localSheetId="0" hidden="1">{#N/A,#N/A,TRUE,"Q PRÉ TOT";#N/A,#N/A,TRUE,"Q PRÉ ARBI"}</definedName>
    <definedName name="a" localSheetId="2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7">#REF!</definedName>
    <definedName name="Aba_1">#REF!</definedName>
    <definedName name="Aba_Fim" localSheetId="7">#REF!</definedName>
    <definedName name="Aba_Fim">#REF!</definedName>
    <definedName name="Anexo_4a" localSheetId="7">#REF!</definedName>
    <definedName name="Anexo_4a">#REF!</definedName>
    <definedName name="Anexo_4b" localSheetId="7">#REF!</definedName>
    <definedName name="Anexo_4b">#REF!</definedName>
    <definedName name="Anexo_4c" localSheetId="7">#REF!</definedName>
    <definedName name="Anexo_4c">#REF!</definedName>
    <definedName name="_xlnm.Print_Area" localSheetId="10">'CRB-i - 4T24'!$B$2:$C$8</definedName>
    <definedName name="_xlnm.Print_Area" localSheetId="2">'MR1 - 2T25'!$A$1:$E$25</definedName>
    <definedName name="bbb" localSheetId="4" hidden="1">{#N/A,#N/A,TRUE,"Q PRÉ TOT";#N/A,#N/A,TRUE,"Q PRÉ ARBI"}</definedName>
    <definedName name="bbb" localSheetId="5" hidden="1">{#N/A,#N/A,TRUE,"Q PRÉ TOT";#N/A,#N/A,TRUE,"Q PRÉ ARBI"}</definedName>
    <definedName name="bbb" localSheetId="6" hidden="1">{#N/A,#N/A,TRUE,"Q PRÉ TOT";#N/A,#N/A,TRUE,"Q PRÉ ARBI"}</definedName>
    <definedName name="bbb" localSheetId="7" hidden="1">{#N/A,#N/A,TRUE,"Q PRÉ TOT";#N/A,#N/A,TRUE,"Q PRÉ ARBI"}</definedName>
    <definedName name="bbb" localSheetId="8" hidden="1">{#N/A,#N/A,TRUE,"Q PRÉ TOT";#N/A,#N/A,TRUE,"Q PRÉ ARBI"}</definedName>
    <definedName name="bbb" localSheetId="9" hidden="1">{#N/A,#N/A,TRUE,"Q PRÉ TOT";#N/A,#N/A,TRUE,"Q PRÉ ARBI"}</definedName>
    <definedName name="bbb" localSheetId="10" hidden="1">{#N/A,#N/A,TRUE,"Q PRÉ TOT";#N/A,#N/A,TRUE,"Q PRÉ ARBI"}</definedName>
    <definedName name="bbb" localSheetId="3" hidden="1">{#N/A,#N/A,TRUE,"Q PRÉ TOT";#N/A,#N/A,TRUE,"Q PRÉ ARBI"}</definedName>
    <definedName name="bbb" localSheetId="0" hidden="1">{#N/A,#N/A,TRUE,"Q PRÉ TOT";#N/A,#N/A,TRUE,"Q PRÉ ARBI"}</definedName>
    <definedName name="bbb" localSheetId="2" hidden="1">{#N/A,#N/A,TRUE,"Q PRÉ TOT";#N/A,#N/A,TRUE,"Q PRÉ ARBI"}</definedName>
    <definedName name="bbb" localSheetId="1" hidden="1">{#N/A,#N/A,TRUE,"Q PRÉ TOT";#N/A,#N/A,TRUE,"Q PRÉ ARBI"}</definedName>
    <definedName name="bbb" hidden="1">{#N/A,#N/A,TRUE,"Q PRÉ TOT";#N/A,#N/A,TRUE,"Q PRÉ ARBI"}</definedName>
    <definedName name="bcn" localSheetId="4" hidden="1">{#N/A,#N/A,FALSE,"MATREAL";#N/A,#N/A,FALSE,"MATNOR";#N/A,#N/A,FALSE,"MATSTR"}</definedName>
    <definedName name="bcn" localSheetId="5" hidden="1">{#N/A,#N/A,FALSE,"MATREAL";#N/A,#N/A,FALSE,"MATNOR";#N/A,#N/A,FALSE,"MATSTR"}</definedName>
    <definedName name="bcn" localSheetId="6" hidden="1">{#N/A,#N/A,FALSE,"MATREAL";#N/A,#N/A,FALSE,"MATNOR";#N/A,#N/A,FALSE,"MATSTR"}</definedName>
    <definedName name="bcn" localSheetId="7" hidden="1">{#N/A,#N/A,FALSE,"MATREAL";#N/A,#N/A,FALSE,"MATNOR";#N/A,#N/A,FALSE,"MATSTR"}</definedName>
    <definedName name="bcn" localSheetId="8" hidden="1">{#N/A,#N/A,FALSE,"MATREAL";#N/A,#N/A,FALSE,"MATNOR";#N/A,#N/A,FALSE,"MATSTR"}</definedName>
    <definedName name="bcn" localSheetId="9" hidden="1">{#N/A,#N/A,FALSE,"MATREAL";#N/A,#N/A,FALSE,"MATNOR";#N/A,#N/A,FALSE,"MATSTR"}</definedName>
    <definedName name="bcn" localSheetId="10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0" hidden="1">{#N/A,#N/A,FALSE,"MATREAL";#N/A,#N/A,FALSE,"MATNOR";#N/A,#N/A,FALSE,"MATSTR"}</definedName>
    <definedName name="bcn" localSheetId="2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ccc" localSheetId="0" hidden="1">{#N/A,#N/A,TRUE,"Q PRÉ TOT";#N/A,#N/A,TRUE,"Q PRÉ ARBI"}</definedName>
    <definedName name="ccc" localSheetId="2" hidden="1">{#N/A,#N/A,TRUE,"Q PRÉ TOT";#N/A,#N/A,TRUE,"Q PRÉ ARBI"}</definedName>
    <definedName name="ccc" localSheetId="1" hidden="1">{#N/A,#N/A,TRUE,"Q PRÉ TOT";#N/A,#N/A,TRUE,"Q PRÉ ARBI"}</definedName>
    <definedName name="ccc" hidden="1">{#N/A,#N/A,TRUE,"Q PRÉ TOT";#N/A,#N/A,TRUE,"Q PRÉ ARBI"}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localSheetId="5" hidden="1">{#N/A,#N/A,FALSE,"MATREAL";#N/A,#N/A,FALSE,"MATNOR";#N/A,#N/A,FALSE,"MATSTR"}</definedName>
    <definedName name="comite" localSheetId="6" hidden="1">{#N/A,#N/A,FALSE,"MATREAL";#N/A,#N/A,FALSE,"MATNOR";#N/A,#N/A,FALSE,"MATSTR"}</definedName>
    <definedName name="comite" localSheetId="7" hidden="1">{#N/A,#N/A,FALSE,"MATREAL";#N/A,#N/A,FALSE,"MATNOR";#N/A,#N/A,FALSE,"MATSTR"}</definedName>
    <definedName name="comite" localSheetId="8" hidden="1">{#N/A,#N/A,FALSE,"MATREAL";#N/A,#N/A,FALSE,"MATNOR";#N/A,#N/A,FALSE,"MATSTR"}</definedName>
    <definedName name="comite" localSheetId="9" hidden="1">{#N/A,#N/A,FALSE,"MATREAL";#N/A,#N/A,FALSE,"MATNOR";#N/A,#N/A,FALSE,"MATSTR"}</definedName>
    <definedName name="comite" localSheetId="10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0" hidden="1">{#N/A,#N/A,FALSE,"MATREAL";#N/A,#N/A,FALSE,"MATNOR";#N/A,#N/A,FALSE,"MATSTR"}</definedName>
    <definedName name="comite" localSheetId="2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cr" localSheetId="0" hidden="1">{#N/A,#N/A,FALSE,"MATREAL";#N/A,#N/A,FALSE,"MATNOR";#N/A,#N/A,FALSE,"MATSTR"}</definedName>
    <definedName name="cr" localSheetId="2" hidden="1">{#N/A,#N/A,FALSE,"MATREAL";#N/A,#N/A,FALSE,"MATNOR";#N/A,#N/A,FALSE,"MATSTR"}</definedName>
    <definedName name="cr" localSheetId="1" hidden="1">{#N/A,#N/A,FALSE,"MATREAL";#N/A,#N/A,FALSE,"MATNOR";#N/A,#N/A,FALSE,"MATSTR"}</definedName>
    <definedName name="cr" hidden="1">{#N/A,#N/A,FALSE,"MATREAL";#N/A,#N/A,FALSE,"MATNOR";#N/A,#N/A,FALSE,"MATSTR"}</definedName>
    <definedName name="Data_Ref" localSheetId="7">#REF!</definedName>
    <definedName name="Data_Ref">#REF!</definedName>
    <definedName name="Data_Ref11" localSheetId="7">#REF!</definedName>
    <definedName name="Data_Ref11">#REF!</definedName>
    <definedName name="Data_Ref12" localSheetId="7">#REF!</definedName>
    <definedName name="Data_Ref12">#REF!</definedName>
    <definedName name="Data_Ref2" localSheetId="7">#REF!</definedName>
    <definedName name="Data_Ref2">#REF!</definedName>
    <definedName name="Data_Ref3" localSheetId="7">#REF!</definedName>
    <definedName name="Data_Ref3">#REF!</definedName>
    <definedName name="Data_Ref5" localSheetId="7">#REF!</definedName>
    <definedName name="Data_Ref5">#REF!</definedName>
    <definedName name="Data_Ref6" localSheetId="7">#REF!</definedName>
    <definedName name="Data_Ref6">#REF!</definedName>
    <definedName name="Data_Ref8" localSheetId="7">#REF!</definedName>
    <definedName name="Data_Ref8">#REF!</definedName>
    <definedName name="Data_Ref9" localSheetId="7">#REF!</definedName>
    <definedName name="Data_Ref9">#REF!</definedName>
    <definedName name="ddd" localSheetId="0" hidden="1">{#N/A,#N/A,TRUE,"GRAFIC1";#N/A,#N/A,TRUE,"GRAFIC3";#N/A,#N/A,TRUE,"GRAF4"}</definedName>
    <definedName name="ddd" localSheetId="2" hidden="1">{#N/A,#N/A,TRUE,"GRAFIC1";#N/A,#N/A,TRUE,"GRAFIC3";#N/A,#N/A,TRUE,"GRAF4"}</definedName>
    <definedName name="ddd" localSheetId="1" hidden="1">{#N/A,#N/A,TRUE,"GRAFIC1";#N/A,#N/A,TRUE,"GRAFIC3";#N/A,#N/A,TRUE,"GRAF4"}</definedName>
    <definedName name="ddd" hidden="1">{#N/A,#N/A,TRUE,"GRAFIC1";#N/A,#N/A,TRUE,"GRAFIC3";#N/A,#N/A,TRUE,"GRAF4"}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localSheetId="5" hidden="1">{"assumptions and inputs",#N/A,FALSE,"valuation";"intermediate calculations",#N/A,FALSE,"valuation";"dollar conversion",#N/A,FALSE,"valuation";"analysis at various prices",#N/A,FALSE,"valuation"}</definedName>
    <definedName name="DSAASSWWS" localSheetId="6" hidden="1">{"assumptions and inputs",#N/A,FALSE,"valuation";"intermediate calculations",#N/A,FALSE,"valuation";"dollar conversion",#N/A,FALSE,"valuation";"analysis at various prices",#N/A,FALSE,"valuation"}</definedName>
    <definedName name="DSAASSWWS" localSheetId="7" hidden="1">{"assumptions and inputs",#N/A,FALSE,"valuation";"intermediate calculations",#N/A,FALSE,"valuation";"dollar conversion",#N/A,FALSE,"valuation";"analysis at various prices",#N/A,FALSE,"valuation"}</definedName>
    <definedName name="DSAASSWWS" localSheetId="8" hidden="1">{"assumptions and inputs",#N/A,FALSE,"valuation";"intermediate calculations",#N/A,FALSE,"valuation";"dollar conversion",#N/A,FALSE,"valuation";"analysis at various prices",#N/A,FALSE,"valuation"}</definedName>
    <definedName name="DSAASSWWS" localSheetId="9" hidden="1">{"assumptions and inputs",#N/A,FALSE,"valuation";"intermediate calculations",#N/A,FALSE,"valuation";"dollar conversion",#N/A,FALSE,"valuation";"analysis at various prices",#N/A,FALSE,"valuation"}</definedName>
    <definedName name="DSAASSWWS" localSheetId="10" hidden="1">{"assumptions and inputs",#N/A,FALSE,"valuation";"intermediate calculations",#N/A,FALSE,"valuation";"dollar conversion",#N/A,FALSE,"valuation";"analysis at various prices",#N/A,FALSE,"valuation"}</definedName>
    <definedName name="DSAASSWWS" localSheetId="3" hidden="1">{"assumptions and inputs",#N/A,FALSE,"valuation";"intermediate calculations",#N/A,FALSE,"valuation";"dollar conversion",#N/A,FALSE,"valuation";"analysis at various prices",#N/A,FALSE,"valuation"}</definedName>
    <definedName name="DSAASSWWS" localSheetId="0" hidden="1">{"assumptions and inputs",#N/A,FALSE,"valuation";"intermediate calculations",#N/A,FALSE,"valuation";"dollar conversion",#N/A,FALSE,"valuation";"analysis at various prices",#N/A,FALSE,"valuation"}</definedName>
    <definedName name="DSAASSWWS" localSheetId="2" hidden="1">{"assumptions and inputs",#N/A,FALSE,"valuation";"intermediate calculations",#N/A,FALSE,"valuation";"dollar conversion",#N/A,FALSE,"valuation";"analysis at various prices",#N/A,FALSE,"valuation"}</definedName>
    <definedName name="DSAASSWWS" localSheetId="1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7">#REF!</definedName>
    <definedName name="End_Backup">#REF!</definedName>
    <definedName name="End_Save" localSheetId="7">#REF!</definedName>
    <definedName name="End_Save">#REF!</definedName>
    <definedName name="eu" localSheetId="4" hidden="1">{#N/A,#N/A,TRUE,"GRAFIC1";#N/A,#N/A,TRUE,"GRAFIC3";#N/A,#N/A,TRUE,"GRAF4"}</definedName>
    <definedName name="eu" localSheetId="5" hidden="1">{#N/A,#N/A,TRUE,"GRAFIC1";#N/A,#N/A,TRUE,"GRAFIC3";#N/A,#N/A,TRUE,"GRAF4"}</definedName>
    <definedName name="eu" localSheetId="6" hidden="1">{#N/A,#N/A,TRUE,"GRAFIC1";#N/A,#N/A,TRUE,"GRAFIC3";#N/A,#N/A,TRUE,"GRAF4"}</definedName>
    <definedName name="eu" localSheetId="7" hidden="1">{#N/A,#N/A,TRUE,"GRAFIC1";#N/A,#N/A,TRUE,"GRAFIC3";#N/A,#N/A,TRUE,"GRAF4"}</definedName>
    <definedName name="eu" localSheetId="8" hidden="1">{#N/A,#N/A,TRUE,"GRAFIC1";#N/A,#N/A,TRUE,"GRAFIC3";#N/A,#N/A,TRUE,"GRAF4"}</definedName>
    <definedName name="eu" localSheetId="9" hidden="1">{#N/A,#N/A,TRUE,"GRAFIC1";#N/A,#N/A,TRUE,"GRAFIC3";#N/A,#N/A,TRUE,"GRAF4"}</definedName>
    <definedName name="eu" localSheetId="10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0" hidden="1">{#N/A,#N/A,TRUE,"GRAFIC1";#N/A,#N/A,TRUE,"GRAFIC3";#N/A,#N/A,TRUE,"GRAF4"}</definedName>
    <definedName name="eu" localSheetId="2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localSheetId="5" hidden="1">{#N/A,#N/A,FALSE,"MATREAL";#N/A,#N/A,FALSE,"MATNOR";#N/A,#N/A,FALSE,"MATSTR"}</definedName>
    <definedName name="fui" localSheetId="6" hidden="1">{#N/A,#N/A,FALSE,"MATREAL";#N/A,#N/A,FALSE,"MATNOR";#N/A,#N/A,FALSE,"MATSTR"}</definedName>
    <definedName name="fui" localSheetId="7" hidden="1">{#N/A,#N/A,FALSE,"MATREAL";#N/A,#N/A,FALSE,"MATNOR";#N/A,#N/A,FALSE,"MATSTR"}</definedName>
    <definedName name="fui" localSheetId="8" hidden="1">{#N/A,#N/A,FALSE,"MATREAL";#N/A,#N/A,FALSE,"MATNOR";#N/A,#N/A,FALSE,"MATSTR"}</definedName>
    <definedName name="fui" localSheetId="9" hidden="1">{#N/A,#N/A,FALSE,"MATREAL";#N/A,#N/A,FALSE,"MATNOR";#N/A,#N/A,FALSE,"MATSTR"}</definedName>
    <definedName name="fui" localSheetId="10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0" hidden="1">{#N/A,#N/A,FALSE,"MATREAL";#N/A,#N/A,FALSE,"MATNOR";#N/A,#N/A,FALSE,"MATSTR"}</definedName>
    <definedName name="fui" localSheetId="2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localSheetId="5" hidden="1">{"assumptions and inputs",#N/A,FALSE,"valuation";"intermediate calculations",#N/A,FALSE,"valuation";"dollar conversion",#N/A,FALSE,"valuation";"analysis at various prices",#N/A,FALSE,"valuation"}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localSheetId="7" hidden="1">{"assumptions and inputs",#N/A,FALSE,"valuation";"intermediate calculations",#N/A,FALSE,"valuation";"dollar conversion",#N/A,FALSE,"valuation";"analysis at various prices",#N/A,FALSE,"valuation"}</definedName>
    <definedName name="g" localSheetId="8" hidden="1">{"assumptions and inputs",#N/A,FALSE,"valuation";"intermediate calculations",#N/A,FALSE,"valuation";"dollar conversion",#N/A,FALSE,"valuation";"analysis at various prices",#N/A,FALSE,"valuation"}</definedName>
    <definedName name="g" localSheetId="9" hidden="1">{"assumptions and inputs",#N/A,FALSE,"valuation";"intermediate calculations",#N/A,FALSE,"valuation";"dollar conversion",#N/A,FALSE,"valuation";"analysis at various prices",#N/A,FALSE,"valuation"}</definedName>
    <definedName name="g" localSheetId="10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0" hidden="1">{"assumptions and inputs",#N/A,FALSE,"valuation";"intermediate calculations",#N/A,FALSE,"valuation";"dollar conversion",#N/A,FALSE,"valuation";"analysis at various prices",#N/A,FALSE,"valuation"}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localSheetId="5" hidden="1">{"'ec X reg'!$C$27:$F$31","'ec X reg'!$C$27:$F$31","'cobert reg(-)ant'!$B$8:$D$20","'ec X reg'!$C$27:$F$31"}</definedName>
    <definedName name="HTML_Control" localSheetId="6" hidden="1">{"'ec X reg'!$C$27:$F$31","'ec X reg'!$C$27:$F$31","'cobert reg(-)ant'!$B$8:$D$20","'ec X reg'!$C$27:$F$31"}</definedName>
    <definedName name="HTML_Control" localSheetId="7" hidden="1">{"'ec X reg'!$C$27:$F$31","'ec X reg'!$C$27:$F$31","'cobert reg(-)ant'!$B$8:$D$20","'ec X reg'!$C$27:$F$31"}</definedName>
    <definedName name="HTML_Control" localSheetId="8" hidden="1">{"'ec X reg'!$C$27:$F$31","'ec X reg'!$C$27:$F$31","'cobert reg(-)ant'!$B$8:$D$20","'ec X reg'!$C$27:$F$31"}</definedName>
    <definedName name="HTML_Control" localSheetId="9" hidden="1">{"'ec X reg'!$C$27:$F$31","'ec X reg'!$C$27:$F$31","'cobert reg(-)ant'!$B$8:$D$20","'ec X reg'!$C$27:$F$31"}</definedName>
    <definedName name="HTML_Control" localSheetId="10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0" hidden="1">{"'ec X reg'!$C$27:$F$31","'ec X reg'!$C$27:$F$31","'cobert reg(-)ant'!$B$8:$D$20","'ec X reg'!$C$27:$F$31"}</definedName>
    <definedName name="HTML_Control" localSheetId="2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7">#REF!</definedName>
    <definedName name="I_Col_Fim">#REF!</definedName>
    <definedName name="I_Col_Inic" localSheetId="7">#REF!</definedName>
    <definedName name="I_Col_Inic">#REF!</definedName>
    <definedName name="I_Ref_Tri" localSheetId="7">#REF!</definedName>
    <definedName name="I_Ref_Tri">#REF!</definedName>
    <definedName name="ID_Idioma" localSheetId="7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localSheetId="5" hidden="1">{#N/A,#N/A,TRUE,"Q PRÉ TOT";#N/A,#N/A,TRUE,"Q PRÉ ARBI"}</definedName>
    <definedName name="kkk" localSheetId="6" hidden="1">{#N/A,#N/A,TRUE,"Q PRÉ TOT";#N/A,#N/A,TRUE,"Q PRÉ ARBI"}</definedName>
    <definedName name="kkk" localSheetId="7" hidden="1">{#N/A,#N/A,TRUE,"Q PRÉ TOT";#N/A,#N/A,TRUE,"Q PRÉ ARBI"}</definedName>
    <definedName name="kkk" localSheetId="8" hidden="1">{#N/A,#N/A,TRUE,"Q PRÉ TOT";#N/A,#N/A,TRUE,"Q PRÉ ARBI"}</definedName>
    <definedName name="kkk" localSheetId="9" hidden="1">{#N/A,#N/A,TRUE,"Q PRÉ TOT";#N/A,#N/A,TRUE,"Q PRÉ ARBI"}</definedName>
    <definedName name="kkk" localSheetId="10" hidden="1">{#N/A,#N/A,TRUE,"Q PRÉ TOT";#N/A,#N/A,TRUE,"Q PRÉ ARBI"}</definedName>
    <definedName name="kkk" localSheetId="3" hidden="1">{#N/A,#N/A,TRUE,"Q PRÉ TOT";#N/A,#N/A,TRUE,"Q PRÉ ARBI"}</definedName>
    <definedName name="kkk" localSheetId="0" hidden="1">{#N/A,#N/A,TRUE,"Q PRÉ TOT";#N/A,#N/A,TRUE,"Q PRÉ ARBI"}</definedName>
    <definedName name="kkk" localSheetId="2" hidden="1">{#N/A,#N/A,TRUE,"Q PRÉ TOT";#N/A,#N/A,TRUE,"Q PRÉ ARBI"}</definedName>
    <definedName name="kkk" localSheetId="1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localSheetId="5" hidden="1">{#N/A,#N/A,TRUE,"Q PRÉ TOT";#N/A,#N/A,TRUE,"Q PRÉ ARBI"}</definedName>
    <definedName name="kl" localSheetId="6" hidden="1">{#N/A,#N/A,TRUE,"Q PRÉ TOT";#N/A,#N/A,TRUE,"Q PRÉ ARBI"}</definedName>
    <definedName name="kl" localSheetId="7" hidden="1">{#N/A,#N/A,TRUE,"Q PRÉ TOT";#N/A,#N/A,TRUE,"Q PRÉ ARBI"}</definedName>
    <definedName name="kl" localSheetId="8" hidden="1">{#N/A,#N/A,TRUE,"Q PRÉ TOT";#N/A,#N/A,TRUE,"Q PRÉ ARBI"}</definedName>
    <definedName name="kl" localSheetId="9" hidden="1">{#N/A,#N/A,TRUE,"Q PRÉ TOT";#N/A,#N/A,TRUE,"Q PRÉ ARBI"}</definedName>
    <definedName name="kl" localSheetId="10" hidden="1">{#N/A,#N/A,TRUE,"Q PRÉ TOT";#N/A,#N/A,TRUE,"Q PRÉ ARBI"}</definedName>
    <definedName name="kl" localSheetId="3" hidden="1">{#N/A,#N/A,TRUE,"Q PRÉ TOT";#N/A,#N/A,TRUE,"Q PRÉ ARBI"}</definedName>
    <definedName name="kl" localSheetId="0" hidden="1">{#N/A,#N/A,TRUE,"Q PRÉ TOT";#N/A,#N/A,TRUE,"Q PRÉ ARBI"}</definedName>
    <definedName name="kl" localSheetId="2" hidden="1">{#N/A,#N/A,TRUE,"Q PRÉ TOT";#N/A,#N/A,TRUE,"Q PRÉ ARBI"}</definedName>
    <definedName name="kl" localSheetId="1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7">#REF!</definedName>
    <definedName name="Lin_Fim">#REF!</definedName>
    <definedName name="Lin_Inic" localSheetId="7">#REF!</definedName>
    <definedName name="Lin_Inic">#REF!</definedName>
    <definedName name="Nome_Aba" localSheetId="7">#REF!</definedName>
    <definedName name="Nome_Aba">#REF!</definedName>
    <definedName name="o" localSheetId="4" hidden="1">{#N/A,#N/A,TRUE,"Q PRÉ TOT";#N/A,#N/A,TRUE,"Q PRÉ ARBI"}</definedName>
    <definedName name="o" localSheetId="5" hidden="1">{#N/A,#N/A,TRUE,"Q PRÉ TOT";#N/A,#N/A,TRUE,"Q PRÉ ARBI"}</definedName>
    <definedName name="o" localSheetId="6" hidden="1">{#N/A,#N/A,TRUE,"Q PRÉ TOT";#N/A,#N/A,TRUE,"Q PRÉ ARBI"}</definedName>
    <definedName name="o" localSheetId="7" hidden="1">{#N/A,#N/A,TRUE,"Q PRÉ TOT";#N/A,#N/A,TRUE,"Q PRÉ ARBI"}</definedName>
    <definedName name="o" localSheetId="8" hidden="1">{#N/A,#N/A,TRUE,"Q PRÉ TOT";#N/A,#N/A,TRUE,"Q PRÉ ARBI"}</definedName>
    <definedName name="o" localSheetId="9" hidden="1">{#N/A,#N/A,TRUE,"Q PRÉ TOT";#N/A,#N/A,TRUE,"Q PRÉ ARBI"}</definedName>
    <definedName name="o" localSheetId="10" hidden="1">{#N/A,#N/A,TRUE,"Q PRÉ TOT";#N/A,#N/A,TRUE,"Q PRÉ ARBI"}</definedName>
    <definedName name="o" localSheetId="3" hidden="1">{#N/A,#N/A,TRUE,"Q PRÉ TOT";#N/A,#N/A,TRUE,"Q PRÉ ARBI"}</definedName>
    <definedName name="o" localSheetId="0" hidden="1">{#N/A,#N/A,TRUE,"Q PRÉ TOT";#N/A,#N/A,TRUE,"Q PRÉ ARBI"}</definedName>
    <definedName name="o" localSheetId="2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localSheetId="5" hidden="1">{"assumptions and inputs",#N/A,FALSE,"valuation";"intermediate calculations",#N/A,FALSE,"valuation";"dollar conversion",#N/A,FALSE,"valuation";"analysis at various prices",#N/A,FALSE,"valuation"}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localSheetId="7" hidden="1">{"assumptions and inputs",#N/A,FALSE,"valuation";"intermediate calculations",#N/A,FALSE,"valuation";"dollar conversion",#N/A,FALSE,"valuation";"analysis at various prices",#N/A,FALSE,"valuation"}</definedName>
    <definedName name="P" localSheetId="8" hidden="1">{"assumptions and inputs",#N/A,FALSE,"valuation";"intermediate calculations",#N/A,FALSE,"valuation";"dollar conversion",#N/A,FALSE,"valuation";"analysis at various prices",#N/A,FALSE,"valuation"}</definedName>
    <definedName name="P" localSheetId="9" hidden="1">{"assumptions and inputs",#N/A,FALSE,"valuation";"intermediate calculations",#N/A,FALSE,"valuation";"dollar conversion",#N/A,FALSE,"valuation";"analysis at various prices",#N/A,FALSE,"valuation"}</definedName>
    <definedName name="P" localSheetId="10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0" hidden="1">{"assumptions and inputs",#N/A,FALSE,"valuation";"intermediate calculations",#N/A,FALSE,"valuation";"dollar conversion",#N/A,FALSE,"valuation";"analysis at various prices",#N/A,FALSE,"valuation"}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7">#REF!</definedName>
    <definedName name="P_Col_Fim">#REF!</definedName>
    <definedName name="P_Col_Inic" localSheetId="7">#REF!</definedName>
    <definedName name="P_Col_Inic">#REF!</definedName>
    <definedName name="P_Ref_Tri" localSheetId="7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localSheetId="5" hidden="1">{#N/A,#N/A,FALSE,"grafi_di";#N/A,#N/A,FALSE,"grafi_dol";#N/A,#N/A,FALSE,"grafi_u$";#N/A,#N/A,FALSE,"grafi_acoes"}</definedName>
    <definedName name="pç" localSheetId="6" hidden="1">{#N/A,#N/A,FALSE,"grafi_di";#N/A,#N/A,FALSE,"grafi_dol";#N/A,#N/A,FALSE,"grafi_u$";#N/A,#N/A,FALSE,"grafi_acoes"}</definedName>
    <definedName name="pç" localSheetId="7" hidden="1">{#N/A,#N/A,FALSE,"grafi_di";#N/A,#N/A,FALSE,"grafi_dol";#N/A,#N/A,FALSE,"grafi_u$";#N/A,#N/A,FALSE,"grafi_acoes"}</definedName>
    <definedName name="pç" localSheetId="8" hidden="1">{#N/A,#N/A,FALSE,"grafi_di";#N/A,#N/A,FALSE,"grafi_dol";#N/A,#N/A,FALSE,"grafi_u$";#N/A,#N/A,FALSE,"grafi_acoes"}</definedName>
    <definedName name="pç" localSheetId="9" hidden="1">{#N/A,#N/A,FALSE,"grafi_di";#N/A,#N/A,FALSE,"grafi_dol";#N/A,#N/A,FALSE,"grafi_u$";#N/A,#N/A,FALSE,"grafi_acoes"}</definedName>
    <definedName name="pç" localSheetId="10" hidden="1">{#N/A,#N/A,FALSE,"grafi_di";#N/A,#N/A,FALSE,"grafi_dol";#N/A,#N/A,FALSE,"grafi_u$";#N/A,#N/A,FALSE,"grafi_acoes"}</definedName>
    <definedName name="pç" localSheetId="3" hidden="1">{#N/A,#N/A,FALSE,"grafi_di";#N/A,#N/A,FALSE,"grafi_dol";#N/A,#N/A,FALSE,"grafi_u$";#N/A,#N/A,FALSE,"grafi_acoes"}</definedName>
    <definedName name="pç" localSheetId="0" hidden="1">{#N/A,#N/A,FALSE,"grafi_di";#N/A,#N/A,FALSE,"grafi_dol";#N/A,#N/A,FALSE,"grafi_u$";#N/A,#N/A,FALSE,"grafi_acoes"}</definedName>
    <definedName name="pç" localSheetId="2" hidden="1">{#N/A,#N/A,FALSE,"grafi_di";#N/A,#N/A,FALSE,"grafi_dol";#N/A,#N/A,FALSE,"grafi_u$";#N/A,#N/A,FALSE,"grafi_acoes"}</definedName>
    <definedName name="pç" localSheetId="1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7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localSheetId="5" hidden="1">{#N/A,#N/A,FALSE,"NTN-150297-2";#N/A,#N/A,FALSE,"NTN-150297-4";#N/A,#N/A,FALSE,"NTN- 010397"}</definedName>
    <definedName name="PLANNBCE20201" localSheetId="6" hidden="1">{#N/A,#N/A,FALSE,"NTN-150297-2";#N/A,#N/A,FALSE,"NTN-150297-4";#N/A,#N/A,FALSE,"NTN- 010397"}</definedName>
    <definedName name="PLANNBCE20201" localSheetId="7" hidden="1">{#N/A,#N/A,FALSE,"NTN-150297-2";#N/A,#N/A,FALSE,"NTN-150297-4";#N/A,#N/A,FALSE,"NTN- 010397"}</definedName>
    <definedName name="PLANNBCE20201" localSheetId="8" hidden="1">{#N/A,#N/A,FALSE,"NTN-150297-2";#N/A,#N/A,FALSE,"NTN-150297-4";#N/A,#N/A,FALSE,"NTN- 010397"}</definedName>
    <definedName name="PLANNBCE20201" localSheetId="9" hidden="1">{#N/A,#N/A,FALSE,"NTN-150297-2";#N/A,#N/A,FALSE,"NTN-150297-4";#N/A,#N/A,FALSE,"NTN- 010397"}</definedName>
    <definedName name="PLANNBCE20201" localSheetId="10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0" hidden="1">{#N/A,#N/A,FALSE,"NTN-150297-2";#N/A,#N/A,FALSE,"NTN-150297-4";#N/A,#N/A,FALSE,"NTN- 010397"}</definedName>
    <definedName name="PLANNBCE20201" localSheetId="2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localSheetId="5" hidden="1">{#N/A,#N/A,FALSE,"MATREAL";#N/A,#N/A,FALSE,"MATNOR";#N/A,#N/A,FALSE,"MATSTR"}</definedName>
    <definedName name="Previ" localSheetId="6" hidden="1">{#N/A,#N/A,FALSE,"MATREAL";#N/A,#N/A,FALSE,"MATNOR";#N/A,#N/A,FALSE,"MATSTR"}</definedName>
    <definedName name="Previ" localSheetId="7" hidden="1">{#N/A,#N/A,FALSE,"MATREAL";#N/A,#N/A,FALSE,"MATNOR";#N/A,#N/A,FALSE,"MATSTR"}</definedName>
    <definedName name="Previ" localSheetId="8" hidden="1">{#N/A,#N/A,FALSE,"MATREAL";#N/A,#N/A,FALSE,"MATNOR";#N/A,#N/A,FALSE,"MATSTR"}</definedName>
    <definedName name="Previ" localSheetId="9" hidden="1">{#N/A,#N/A,FALSE,"MATREAL";#N/A,#N/A,FALSE,"MATNOR";#N/A,#N/A,FALSE,"MATSTR"}</definedName>
    <definedName name="Previ" localSheetId="10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0" hidden="1">{#N/A,#N/A,FALSE,"MATREAL";#N/A,#N/A,FALSE,"MATNOR";#N/A,#N/A,FALSE,"MATSTR"}</definedName>
    <definedName name="Previ" localSheetId="2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localSheetId="5" hidden="1">{#N/A,#N/A,TRUE,"Q PRÉ TOT";#N/A,#N/A,TRUE,"Q PRÉ ARBI"}</definedName>
    <definedName name="Previdência" localSheetId="6" hidden="1">{#N/A,#N/A,TRUE,"Q PRÉ TOT";#N/A,#N/A,TRUE,"Q PRÉ ARBI"}</definedName>
    <definedName name="Previdência" localSheetId="7" hidden="1">{#N/A,#N/A,TRUE,"Q PRÉ TOT";#N/A,#N/A,TRUE,"Q PRÉ ARBI"}</definedName>
    <definedName name="Previdência" localSheetId="8" hidden="1">{#N/A,#N/A,TRUE,"Q PRÉ TOT";#N/A,#N/A,TRUE,"Q PRÉ ARBI"}</definedName>
    <definedName name="Previdência" localSheetId="9" hidden="1">{#N/A,#N/A,TRUE,"Q PRÉ TOT";#N/A,#N/A,TRUE,"Q PRÉ ARBI"}</definedName>
    <definedName name="Previdência" localSheetId="10" hidden="1">{#N/A,#N/A,TRUE,"Q PRÉ TOT";#N/A,#N/A,TRUE,"Q PRÉ ARBI"}</definedName>
    <definedName name="Previdência" localSheetId="3" hidden="1">{#N/A,#N/A,TRUE,"Q PRÉ TOT";#N/A,#N/A,TRUE,"Q PRÉ ARBI"}</definedName>
    <definedName name="Previdência" localSheetId="0" hidden="1">{#N/A,#N/A,TRUE,"Q PRÉ TOT";#N/A,#N/A,TRUE,"Q PRÉ ARBI"}</definedName>
    <definedName name="Previdência" localSheetId="2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4" hidden="1">{#N/A,#N/A,FALSE,"GRAFIC1";#N/A,#N/A,FALSE,"GRAFIC3";#N/A,#N/A,FALSE,"GRAF4"}</definedName>
    <definedName name="q" localSheetId="5" hidden="1">{#N/A,#N/A,FALSE,"GRAFIC1";#N/A,#N/A,FALSE,"GRAFIC3";#N/A,#N/A,FALSE,"GRAF4"}</definedName>
    <definedName name="q" localSheetId="6" hidden="1">{#N/A,#N/A,FALSE,"GRAFIC1";#N/A,#N/A,FALSE,"GRAFIC3";#N/A,#N/A,FALSE,"GRAF4"}</definedName>
    <definedName name="q" localSheetId="7" hidden="1">{#N/A,#N/A,FALSE,"GRAFIC1";#N/A,#N/A,FALSE,"GRAFIC3";#N/A,#N/A,FALSE,"GRAF4"}</definedName>
    <definedName name="q" localSheetId="8" hidden="1">{#N/A,#N/A,FALSE,"GRAFIC1";#N/A,#N/A,FALSE,"GRAFIC3";#N/A,#N/A,FALSE,"GRAF4"}</definedName>
    <definedName name="q" localSheetId="9" hidden="1">{#N/A,#N/A,FALSE,"GRAFIC1";#N/A,#N/A,FALSE,"GRAFIC3";#N/A,#N/A,FALSE,"GRAF4"}</definedName>
    <definedName name="q" localSheetId="10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0" hidden="1">{#N/A,#N/A,FALSE,"GRAFIC1";#N/A,#N/A,FALSE,"GRAFIC3";#N/A,#N/A,FALSE,"GRAF4"}</definedName>
    <definedName name="q" localSheetId="2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localSheetId="5" hidden="1">{#N/A,#N/A,FALSE,"NTN-150297-2";#N/A,#N/A,FALSE,"NTN-150297-4";#N/A,#N/A,FALSE,"NTN- 010397"}</definedName>
    <definedName name="RCExpFPRa" localSheetId="6" hidden="1">{#N/A,#N/A,FALSE,"NTN-150297-2";#N/A,#N/A,FALSE,"NTN-150297-4";#N/A,#N/A,FALSE,"NTN- 010397"}</definedName>
    <definedName name="RCExpFPRa" localSheetId="7" hidden="1">{#N/A,#N/A,FALSE,"NTN-150297-2";#N/A,#N/A,FALSE,"NTN-150297-4";#N/A,#N/A,FALSE,"NTN- 010397"}</definedName>
    <definedName name="RCExpFPRa" localSheetId="8" hidden="1">{#N/A,#N/A,FALSE,"NTN-150297-2";#N/A,#N/A,FALSE,"NTN-150297-4";#N/A,#N/A,FALSE,"NTN- 010397"}</definedName>
    <definedName name="RCExpFPRa" localSheetId="9" hidden="1">{#N/A,#N/A,FALSE,"NTN-150297-2";#N/A,#N/A,FALSE,"NTN-150297-4";#N/A,#N/A,FALSE,"NTN- 010397"}</definedName>
    <definedName name="RCExpFPRa" localSheetId="10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0" hidden="1">{#N/A,#N/A,FALSE,"NTN-150297-2";#N/A,#N/A,FALSE,"NTN-150297-4";#N/A,#N/A,FALSE,"NTN- 010397"}</definedName>
    <definedName name="RCExpFPRa" localSheetId="2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7">#REF!</definedName>
    <definedName name="REP_1T">#REF!</definedName>
    <definedName name="REP_2T" localSheetId="7">#REF!</definedName>
    <definedName name="REP_2T">#REF!</definedName>
    <definedName name="REP_3T" localSheetId="7">#REF!</definedName>
    <definedName name="REP_3T">#REF!</definedName>
    <definedName name="REP_4T" localSheetId="7">#REF!</definedName>
    <definedName name="REP_4T">#REF!</definedName>
    <definedName name="Rep_Tri" localSheetId="7">#REF!</definedName>
    <definedName name="Rep_Tri">#REF!</definedName>
    <definedName name="Reporte" localSheetId="7">#REF!</definedName>
    <definedName name="Reporte">#REF!</definedName>
    <definedName name="s" localSheetId="4" hidden="1">{#N/A,#N/A,TRUE,"Q PRÉ TOT";#N/A,#N/A,TRUE,"Q PRÉ ARBI"}</definedName>
    <definedName name="s" localSheetId="5" hidden="1">{#N/A,#N/A,TRUE,"Q PRÉ TOT";#N/A,#N/A,TRUE,"Q PRÉ ARBI"}</definedName>
    <definedName name="s" localSheetId="6" hidden="1">{#N/A,#N/A,TRUE,"Q PRÉ TOT";#N/A,#N/A,TRUE,"Q PRÉ ARBI"}</definedName>
    <definedName name="s" localSheetId="7" hidden="1">{#N/A,#N/A,TRUE,"Q PRÉ TOT";#N/A,#N/A,TRUE,"Q PRÉ ARBI"}</definedName>
    <definedName name="s" localSheetId="8" hidden="1">{#N/A,#N/A,TRUE,"Q PRÉ TOT";#N/A,#N/A,TRUE,"Q PRÉ ARBI"}</definedName>
    <definedName name="s" localSheetId="9" hidden="1">{#N/A,#N/A,TRUE,"Q PRÉ TOT";#N/A,#N/A,TRUE,"Q PRÉ ARBI"}</definedName>
    <definedName name="s" localSheetId="10" hidden="1">{#N/A,#N/A,TRUE,"Q PRÉ TOT";#N/A,#N/A,TRUE,"Q PRÉ ARBI"}</definedName>
    <definedName name="s" localSheetId="3" hidden="1">{#N/A,#N/A,TRUE,"Q PRÉ TOT";#N/A,#N/A,TRUE,"Q PRÉ ARBI"}</definedName>
    <definedName name="s" localSheetId="0" hidden="1">{#N/A,#N/A,TRUE,"Q PRÉ TOT";#N/A,#N/A,TRUE,"Q PRÉ ARBI"}</definedName>
    <definedName name="s" localSheetId="2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localSheetId="5" hidden="1">{#N/A,#N/A,FALSE,"MATREAL";#N/A,#N/A,FALSE,"MATNOR";#N/A,#N/A,FALSE,"MATSTR"}</definedName>
    <definedName name="SASAS" localSheetId="6" hidden="1">{#N/A,#N/A,FALSE,"MATREAL";#N/A,#N/A,FALSE,"MATNOR";#N/A,#N/A,FALSE,"MATSTR"}</definedName>
    <definedName name="SASAS" localSheetId="7" hidden="1">{#N/A,#N/A,FALSE,"MATREAL";#N/A,#N/A,FALSE,"MATNOR";#N/A,#N/A,FALSE,"MATSTR"}</definedName>
    <definedName name="SASAS" localSheetId="8" hidden="1">{#N/A,#N/A,FALSE,"MATREAL";#N/A,#N/A,FALSE,"MATNOR";#N/A,#N/A,FALSE,"MATSTR"}</definedName>
    <definedName name="SASAS" localSheetId="9" hidden="1">{#N/A,#N/A,FALSE,"MATREAL";#N/A,#N/A,FALSE,"MATNOR";#N/A,#N/A,FALSE,"MATSTR"}</definedName>
    <definedName name="SASAS" localSheetId="10" hidden="1">{#N/A,#N/A,FALSE,"MATREAL";#N/A,#N/A,FALSE,"MATNOR";#N/A,#N/A,FALSE,"MATSTR"}</definedName>
    <definedName name="SASAS" localSheetId="3" hidden="1">{#N/A,#N/A,FALSE,"MATREAL";#N/A,#N/A,FALSE,"MATNOR";#N/A,#N/A,FALSE,"MATSTR"}</definedName>
    <definedName name="SASAS" localSheetId="0" hidden="1">{#N/A,#N/A,FALSE,"MATREAL";#N/A,#N/A,FALSE,"MATNOR";#N/A,#N/A,FALSE,"MATSTR"}</definedName>
    <definedName name="SASAS" localSheetId="2" hidden="1">{#N/A,#N/A,FALSE,"MATREAL";#N/A,#N/A,FALSE,"MATNOR";#N/A,#N/A,FALSE,"MATSTR"}</definedName>
    <definedName name="SASAS" localSheetId="1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localSheetId="5" hidden="1">{#N/A,#N/A,FALSE,"grafi_di";#N/A,#N/A,FALSE,"grafi_dol";#N/A,#N/A,FALSE,"grafi_u$";#N/A,#N/A,FALSE,"grafi_acoes"}</definedName>
    <definedName name="se" localSheetId="6" hidden="1">{#N/A,#N/A,FALSE,"grafi_di";#N/A,#N/A,FALSE,"grafi_dol";#N/A,#N/A,FALSE,"grafi_u$";#N/A,#N/A,FALSE,"grafi_acoes"}</definedName>
    <definedName name="se" localSheetId="7" hidden="1">{#N/A,#N/A,FALSE,"grafi_di";#N/A,#N/A,FALSE,"grafi_dol";#N/A,#N/A,FALSE,"grafi_u$";#N/A,#N/A,FALSE,"grafi_acoes"}</definedName>
    <definedName name="se" localSheetId="8" hidden="1">{#N/A,#N/A,FALSE,"grafi_di";#N/A,#N/A,FALSE,"grafi_dol";#N/A,#N/A,FALSE,"grafi_u$";#N/A,#N/A,FALSE,"grafi_acoes"}</definedName>
    <definedName name="se" localSheetId="9" hidden="1">{#N/A,#N/A,FALSE,"grafi_di";#N/A,#N/A,FALSE,"grafi_dol";#N/A,#N/A,FALSE,"grafi_u$";#N/A,#N/A,FALSE,"grafi_acoes"}</definedName>
    <definedName name="se" localSheetId="10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0" hidden="1">{#N/A,#N/A,FALSE,"grafi_di";#N/A,#N/A,FALSE,"grafi_dol";#N/A,#N/A,FALSE,"grafi_u$";#N/A,#N/A,FALSE,"grafi_acoes"}</definedName>
    <definedName name="se" localSheetId="2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localSheetId="5" hidden="1">{#N/A,#N/A,TRUE,"Q PRÉ TOT";#N/A,#N/A,TRUE,"Q PRÉ ARBI"}</definedName>
    <definedName name="swap" localSheetId="6" hidden="1">{#N/A,#N/A,TRUE,"Q PRÉ TOT";#N/A,#N/A,TRUE,"Q PRÉ ARBI"}</definedName>
    <definedName name="swap" localSheetId="7" hidden="1">{#N/A,#N/A,TRUE,"Q PRÉ TOT";#N/A,#N/A,TRUE,"Q PRÉ ARBI"}</definedName>
    <definedName name="swap" localSheetId="8" hidden="1">{#N/A,#N/A,TRUE,"Q PRÉ TOT";#N/A,#N/A,TRUE,"Q PRÉ ARBI"}</definedName>
    <definedName name="swap" localSheetId="9" hidden="1">{#N/A,#N/A,TRUE,"Q PRÉ TOT";#N/A,#N/A,TRUE,"Q PRÉ ARBI"}</definedName>
    <definedName name="swap" localSheetId="10" hidden="1">{#N/A,#N/A,TRUE,"Q PRÉ TOT";#N/A,#N/A,TRUE,"Q PRÉ ARBI"}</definedName>
    <definedName name="swap" localSheetId="3" hidden="1">{#N/A,#N/A,TRUE,"Q PRÉ TOT";#N/A,#N/A,TRUE,"Q PRÉ ARBI"}</definedName>
    <definedName name="swap" localSheetId="0" hidden="1">{#N/A,#N/A,TRUE,"Q PRÉ TOT";#N/A,#N/A,TRUE,"Q PRÉ ARBI"}</definedName>
    <definedName name="swap" localSheetId="2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localSheetId="5" hidden="1">{#N/A,#N/A,TRUE,"GRAFIC1";#N/A,#N/A,TRUE,"GRAFIC3";#N/A,#N/A,TRUE,"GRAF4"}</definedName>
    <definedName name="teste" localSheetId="6" hidden="1">{#N/A,#N/A,TRUE,"GRAFIC1";#N/A,#N/A,TRUE,"GRAFIC3";#N/A,#N/A,TRUE,"GRAF4"}</definedName>
    <definedName name="teste" localSheetId="7" hidden="1">{#N/A,#N/A,TRUE,"GRAFIC1";#N/A,#N/A,TRUE,"GRAFIC3";#N/A,#N/A,TRUE,"GRAF4"}</definedName>
    <definedName name="teste" localSheetId="8" hidden="1">{#N/A,#N/A,TRUE,"GRAFIC1";#N/A,#N/A,TRUE,"GRAFIC3";#N/A,#N/A,TRUE,"GRAF4"}</definedName>
    <definedName name="teste" localSheetId="9" hidden="1">{#N/A,#N/A,TRUE,"GRAFIC1";#N/A,#N/A,TRUE,"GRAFIC3";#N/A,#N/A,TRUE,"GRAF4"}</definedName>
    <definedName name="teste" localSheetId="10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0" hidden="1">{#N/A,#N/A,TRUE,"GRAFIC1";#N/A,#N/A,TRUE,"GRAFIC3";#N/A,#N/A,TRUE,"GRAF4"}</definedName>
    <definedName name="teste" localSheetId="2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localSheetId="5" hidden="1">{#N/A,#N/A,TRUE,"Q PRÉ TOT";#N/A,#N/A,TRUE,"Q PRÉ ARBI"}</definedName>
    <definedName name="vanessa" localSheetId="6" hidden="1">{#N/A,#N/A,TRUE,"Q PRÉ TOT";#N/A,#N/A,TRUE,"Q PRÉ ARBI"}</definedName>
    <definedName name="vanessa" localSheetId="7" hidden="1">{#N/A,#N/A,TRUE,"Q PRÉ TOT";#N/A,#N/A,TRUE,"Q PRÉ ARBI"}</definedName>
    <definedName name="vanessa" localSheetId="8" hidden="1">{#N/A,#N/A,TRUE,"Q PRÉ TOT";#N/A,#N/A,TRUE,"Q PRÉ ARBI"}</definedName>
    <definedName name="vanessa" localSheetId="9" hidden="1">{#N/A,#N/A,TRUE,"Q PRÉ TOT";#N/A,#N/A,TRUE,"Q PRÉ ARBI"}</definedName>
    <definedName name="vanessa" localSheetId="10" hidden="1">{#N/A,#N/A,TRUE,"Q PRÉ TOT";#N/A,#N/A,TRUE,"Q PRÉ ARBI"}</definedName>
    <definedName name="vanessa" localSheetId="3" hidden="1">{#N/A,#N/A,TRUE,"Q PRÉ TOT";#N/A,#N/A,TRUE,"Q PRÉ ARBI"}</definedName>
    <definedName name="vanessa" localSheetId="0" hidden="1">{#N/A,#N/A,TRUE,"Q PRÉ TOT";#N/A,#N/A,TRUE,"Q PRÉ ARBI"}</definedName>
    <definedName name="vanessa" localSheetId="2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localSheetId="5" hidden="1">{#N/A,#N/A,TRUE,"GRAFIC1";#N/A,#N/A,TRUE,"GRAFIC3";#N/A,#N/A,TRUE,"GRAF4"}</definedName>
    <definedName name="w" localSheetId="6" hidden="1">{#N/A,#N/A,TRUE,"GRAFIC1";#N/A,#N/A,TRUE,"GRAFIC3";#N/A,#N/A,TRUE,"GRAF4"}</definedName>
    <definedName name="w" localSheetId="7" hidden="1">{#N/A,#N/A,TRUE,"GRAFIC1";#N/A,#N/A,TRUE,"GRAFIC3";#N/A,#N/A,TRUE,"GRAF4"}</definedName>
    <definedName name="w" localSheetId="8" hidden="1">{#N/A,#N/A,TRUE,"GRAFIC1";#N/A,#N/A,TRUE,"GRAFIC3";#N/A,#N/A,TRUE,"GRAF4"}</definedName>
    <definedName name="w" localSheetId="9" hidden="1">{#N/A,#N/A,TRUE,"GRAFIC1";#N/A,#N/A,TRUE,"GRAFIC3";#N/A,#N/A,TRUE,"GRAF4"}</definedName>
    <definedName name="w" localSheetId="10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0" hidden="1">{#N/A,#N/A,TRUE,"GRAFIC1";#N/A,#N/A,TRUE,"GRAFIC3";#N/A,#N/A,TRUE,"GRAF4"}</definedName>
    <definedName name="w" localSheetId="2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5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7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8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9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0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localSheetId="5" hidden="1">{#N/A,#N/A,FALSE,"grafi_di";#N/A,#N/A,FALSE,"grafi_dol";#N/A,#N/A,FALSE,"grafi_u$";#N/A,#N/A,FALSE,"grafi_acoes"}</definedName>
    <definedName name="wrn.COMPARA." localSheetId="6" hidden="1">{#N/A,#N/A,FALSE,"grafi_di";#N/A,#N/A,FALSE,"grafi_dol";#N/A,#N/A,FALSE,"grafi_u$";#N/A,#N/A,FALSE,"grafi_acoes"}</definedName>
    <definedName name="wrn.COMPARA." localSheetId="7" hidden="1">{#N/A,#N/A,FALSE,"grafi_di";#N/A,#N/A,FALSE,"grafi_dol";#N/A,#N/A,FALSE,"grafi_u$";#N/A,#N/A,FALSE,"grafi_acoes"}</definedName>
    <definedName name="wrn.COMPARA." localSheetId="8" hidden="1">{#N/A,#N/A,FALSE,"grafi_di";#N/A,#N/A,FALSE,"grafi_dol";#N/A,#N/A,FALSE,"grafi_u$";#N/A,#N/A,FALSE,"grafi_acoes"}</definedName>
    <definedName name="wrn.COMPARA." localSheetId="9" hidden="1">{#N/A,#N/A,FALSE,"grafi_di";#N/A,#N/A,FALSE,"grafi_dol";#N/A,#N/A,FALSE,"grafi_u$";#N/A,#N/A,FALSE,"grafi_acoes"}</definedName>
    <definedName name="wrn.COMPARA." localSheetId="10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0" hidden="1">{#N/A,#N/A,FALSE,"grafi_di";#N/A,#N/A,FALSE,"grafi_dol";#N/A,#N/A,FALSE,"grafi_u$";#N/A,#N/A,FALSE,"grafi_acoes"}</definedName>
    <definedName name="wrn.COMPARA." localSheetId="2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localSheetId="5" hidden="1">{#N/A,#N/A,TRUE,"GRAFIC1";#N/A,#N/A,TRUE,"GRAFIC3";#N/A,#N/A,TRUE,"GRAF4"}</definedName>
    <definedName name="wrn.GRAFICO." localSheetId="6" hidden="1">{#N/A,#N/A,TRUE,"GRAFIC1";#N/A,#N/A,TRUE,"GRAFIC3";#N/A,#N/A,TRUE,"GRAF4"}</definedName>
    <definedName name="wrn.GRAFICO." localSheetId="7" hidden="1">{#N/A,#N/A,TRUE,"GRAFIC1";#N/A,#N/A,TRUE,"GRAFIC3";#N/A,#N/A,TRUE,"GRAF4"}</definedName>
    <definedName name="wrn.GRAFICO." localSheetId="8" hidden="1">{#N/A,#N/A,TRUE,"GRAFIC1";#N/A,#N/A,TRUE,"GRAFIC3";#N/A,#N/A,TRUE,"GRAF4"}</definedName>
    <definedName name="wrn.GRAFICO." localSheetId="9" hidden="1">{#N/A,#N/A,TRUE,"GRAFIC1";#N/A,#N/A,TRUE,"GRAFIC3";#N/A,#N/A,TRUE,"GRAF4"}</definedName>
    <definedName name="wrn.GRAFICO." localSheetId="10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0" hidden="1">{#N/A,#N/A,TRUE,"GRAFIC1";#N/A,#N/A,TRUE,"GRAFIC3";#N/A,#N/A,TRUE,"GRAF4"}</definedName>
    <definedName name="wrn.GRAFICO." localSheetId="2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localSheetId="5" hidden="1">{#N/A,#N/A,FALSE,"GRAFIC1";#N/A,#N/A,FALSE,"GRAFIC3";#N/A,#N/A,FALSE,"GRAF4"}</definedName>
    <definedName name="wrn.GRAFICOS." localSheetId="6" hidden="1">{#N/A,#N/A,FALSE,"GRAFIC1";#N/A,#N/A,FALSE,"GRAFIC3";#N/A,#N/A,FALSE,"GRAF4"}</definedName>
    <definedName name="wrn.GRAFICOS." localSheetId="7" hidden="1">{#N/A,#N/A,FALSE,"GRAFIC1";#N/A,#N/A,FALSE,"GRAFIC3";#N/A,#N/A,FALSE,"GRAF4"}</definedName>
    <definedName name="wrn.GRAFICOS." localSheetId="8" hidden="1">{#N/A,#N/A,FALSE,"GRAFIC1";#N/A,#N/A,FALSE,"GRAFIC3";#N/A,#N/A,FALSE,"GRAF4"}</definedName>
    <definedName name="wrn.GRAFICOS." localSheetId="9" hidden="1">{#N/A,#N/A,FALSE,"GRAFIC1";#N/A,#N/A,FALSE,"GRAFIC3";#N/A,#N/A,FALSE,"GRAF4"}</definedName>
    <definedName name="wrn.GRAFICOS." localSheetId="10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0" hidden="1">{#N/A,#N/A,FALSE,"GRAFIC1";#N/A,#N/A,FALSE,"GRAFIC3";#N/A,#N/A,FALSE,"GRAF4"}</definedName>
    <definedName name="wrn.GRAFICOS." localSheetId="2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localSheetId="5" hidden="1">{#N/A,#N/A,FALSE,"MATREAL";#N/A,#N/A,FALSE,"MATNOR";#N/A,#N/A,FALSE,"MATSTR"}</definedName>
    <definedName name="wrn.matriz." localSheetId="6" hidden="1">{#N/A,#N/A,FALSE,"MATREAL";#N/A,#N/A,FALSE,"MATNOR";#N/A,#N/A,FALSE,"MATSTR"}</definedName>
    <definedName name="wrn.matriz." localSheetId="7" hidden="1">{#N/A,#N/A,FALSE,"MATREAL";#N/A,#N/A,FALSE,"MATNOR";#N/A,#N/A,FALSE,"MATSTR"}</definedName>
    <definedName name="wrn.matriz." localSheetId="8" hidden="1">{#N/A,#N/A,FALSE,"MATREAL";#N/A,#N/A,FALSE,"MATNOR";#N/A,#N/A,FALSE,"MATSTR"}</definedName>
    <definedName name="wrn.matriz." localSheetId="9" hidden="1">{#N/A,#N/A,FALSE,"MATREAL";#N/A,#N/A,FALSE,"MATNOR";#N/A,#N/A,FALSE,"MATSTR"}</definedName>
    <definedName name="wrn.matriz." localSheetId="10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0" hidden="1">{#N/A,#N/A,FALSE,"MATREAL";#N/A,#N/A,FALSE,"MATNOR";#N/A,#N/A,FALSE,"MATSTR"}</definedName>
    <definedName name="wrn.matriz." localSheetId="2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localSheetId="5" hidden="1">{#N/A,#N/A,FALSE,"NTN-150297-2";#N/A,#N/A,FALSE,"NTN-150297-4";#N/A,#N/A,FALSE,"NTN- 010397"}</definedName>
    <definedName name="wrn.NTNS." localSheetId="6" hidden="1">{#N/A,#N/A,FALSE,"NTN-150297-2";#N/A,#N/A,FALSE,"NTN-150297-4";#N/A,#N/A,FALSE,"NTN- 010397"}</definedName>
    <definedName name="wrn.NTNS." localSheetId="7" hidden="1">{#N/A,#N/A,FALSE,"NTN-150297-2";#N/A,#N/A,FALSE,"NTN-150297-4";#N/A,#N/A,FALSE,"NTN- 010397"}</definedName>
    <definedName name="wrn.NTNS." localSheetId="8" hidden="1">{#N/A,#N/A,FALSE,"NTN-150297-2";#N/A,#N/A,FALSE,"NTN-150297-4";#N/A,#N/A,FALSE,"NTN- 010397"}</definedName>
    <definedName name="wrn.NTNS." localSheetId="9" hidden="1">{#N/A,#N/A,FALSE,"NTN-150297-2";#N/A,#N/A,FALSE,"NTN-150297-4";#N/A,#N/A,FALSE,"NTN- 010397"}</definedName>
    <definedName name="wrn.NTNS." localSheetId="10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0" hidden="1">{#N/A,#N/A,FALSE,"NTN-150297-2";#N/A,#N/A,FALSE,"NTN-150297-4";#N/A,#N/A,FALSE,"NTN- 010397"}</definedName>
    <definedName name="wrn.NTNS." localSheetId="2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localSheetId="5" hidden="1">{"assumptions and inputs",#N/A,FALSE,"valuation";"intermediate calculations",#N/A,FALSE,"valuation";"dollar conversion",#N/A,FALSE,"valuation";"analysis at various prices",#N/A,FALSE,"valuation"}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localSheetId="7" hidden="1">{"assumptions and inputs",#N/A,FALSE,"valuation";"intermediate calculations",#N/A,FALSE,"valuation";"dollar conversion",#N/A,FALSE,"valuation";"analysis at various prices",#N/A,FALSE,"valuation"}</definedName>
    <definedName name="wrn.output." localSheetId="8" hidden="1">{"assumptions and inputs",#N/A,FALSE,"valuation";"intermediate calculations",#N/A,FALSE,"valuation";"dollar conversion",#N/A,FALSE,"valuation";"analysis at various prices",#N/A,FALSE,"valuation"}</definedName>
    <definedName name="wrn.output." localSheetId="9" hidden="1">{"assumptions and inputs",#N/A,FALSE,"valuation";"intermediate calculations",#N/A,FALSE,"valuation";"dollar conversion",#N/A,FALSE,"valuation";"analysis at various prices",#N/A,FALSE,"valuation"}</definedName>
    <definedName name="wrn.output." localSheetId="10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0" hidden="1">{"assumptions and inputs",#N/A,FALSE,"valuation";"intermediate calculations",#N/A,FALSE,"valuation";"dollar conversion",#N/A,FALSE,"valuation";"analysis at various prices",#N/A,FALSE,"valuation"}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5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7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8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9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0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localSheetId="5" hidden="1">{#N/A,#N/A,TRUE,"Q PRÉ TOT";#N/A,#N/A,TRUE,"Q PRÉ ARBI"}</definedName>
    <definedName name="wrn.SWAPRÉ." localSheetId="6" hidden="1">{#N/A,#N/A,TRUE,"Q PRÉ TOT";#N/A,#N/A,TRUE,"Q PRÉ ARBI"}</definedName>
    <definedName name="wrn.SWAPRÉ." localSheetId="7" hidden="1">{#N/A,#N/A,TRUE,"Q PRÉ TOT";#N/A,#N/A,TRUE,"Q PRÉ ARBI"}</definedName>
    <definedName name="wrn.SWAPRÉ." localSheetId="8" hidden="1">{#N/A,#N/A,TRUE,"Q PRÉ TOT";#N/A,#N/A,TRUE,"Q PRÉ ARBI"}</definedName>
    <definedName name="wrn.SWAPRÉ." localSheetId="9" hidden="1">{#N/A,#N/A,TRUE,"Q PRÉ TOT";#N/A,#N/A,TRUE,"Q PRÉ ARBI"}</definedName>
    <definedName name="wrn.SWAPRÉ." localSheetId="10" hidden="1">{#N/A,#N/A,TRUE,"Q PRÉ TOT";#N/A,#N/A,TRUE,"Q PRÉ ARBI"}</definedName>
    <definedName name="wrn.SWAPRÉ." localSheetId="3" hidden="1">{#N/A,#N/A,TRUE,"Q PRÉ TOT";#N/A,#N/A,TRUE,"Q PRÉ ARBI"}</definedName>
    <definedName name="wrn.SWAPRÉ." localSheetId="0" hidden="1">{#N/A,#N/A,TRUE,"Q PRÉ TOT";#N/A,#N/A,TRUE,"Q PRÉ ARBI"}</definedName>
    <definedName name="wrn.SWAPRÉ." localSheetId="2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localSheetId="5" hidden="1">{"assumptions and inputs",#N/A,FALSE,"valuation";"intermediate calculations",#N/A,FALSE,"valuation";"dollar conversion",#N/A,FALSE,"valuation";"analysis at various prices",#N/A,FALSE,"valuation"}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localSheetId="7" hidden="1">{"assumptions and inputs",#N/A,FALSE,"valuation";"intermediate calculations",#N/A,FALSE,"valuation";"dollar conversion",#N/A,FALSE,"valuation";"analysis at various prices",#N/A,FALSE,"valuation"}</definedName>
    <definedName name="wrn1.output" localSheetId="8" hidden="1">{"assumptions and inputs",#N/A,FALSE,"valuation";"intermediate calculations",#N/A,FALSE,"valuation";"dollar conversion",#N/A,FALSE,"valuation";"analysis at various prices",#N/A,FALSE,"valuation"}</definedName>
    <definedName name="wrn1.output" localSheetId="9" hidden="1">{"assumptions and inputs",#N/A,FALSE,"valuation";"intermediate calculations",#N/A,FALSE,"valuation";"dollar conversion",#N/A,FALSE,"valuation";"analysis at various prices",#N/A,FALSE,"valuation"}</definedName>
    <definedName name="wrn1.output" localSheetId="10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0" hidden="1">{"assumptions and inputs",#N/A,FALSE,"valuation";"intermediate calculations",#N/A,FALSE,"valuation";"dollar conversion",#N/A,FALSE,"valuation";"analysis at various prices",#N/A,FALSE,"valuation"}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localSheetId="5" hidden="1">{#N/A,#N/A,FALSE,"GRAFIC1";#N/A,#N/A,FALSE,"GRAFIC3";#N/A,#N/A,FALSE,"GRAF4"}</definedName>
    <definedName name="wwwww" localSheetId="6" hidden="1">{#N/A,#N/A,FALSE,"GRAFIC1";#N/A,#N/A,FALSE,"GRAFIC3";#N/A,#N/A,FALSE,"GRAF4"}</definedName>
    <definedName name="wwwww" localSheetId="7" hidden="1">{#N/A,#N/A,FALSE,"GRAFIC1";#N/A,#N/A,FALSE,"GRAFIC3";#N/A,#N/A,FALSE,"GRAF4"}</definedName>
    <definedName name="wwwww" localSheetId="8" hidden="1">{#N/A,#N/A,FALSE,"GRAFIC1";#N/A,#N/A,FALSE,"GRAFIC3";#N/A,#N/A,FALSE,"GRAF4"}</definedName>
    <definedName name="wwwww" localSheetId="9" hidden="1">{#N/A,#N/A,FALSE,"GRAFIC1";#N/A,#N/A,FALSE,"GRAFIC3";#N/A,#N/A,FALSE,"GRAF4"}</definedName>
    <definedName name="wwwww" localSheetId="10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0" hidden="1">{#N/A,#N/A,FALSE,"GRAFIC1";#N/A,#N/A,FALSE,"GRAFIC3";#N/A,#N/A,FALSE,"GRAF4"}</definedName>
    <definedName name="wwwww" localSheetId="2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localSheetId="4" hidden="1">{"assumptions and inputs",#N/A,FALSE,"valuation";"intermediate calculations",#N/A,FALSE,"valuation";"dollar conversion",#N/A,FALSE,"valuation";"analysis at various prices",#N/A,FALSE,"valuation"}</definedName>
    <definedName name="z" localSheetId="5" hidden="1">{"assumptions and inputs",#N/A,FALSE,"valuation";"intermediate calculations",#N/A,FALSE,"valuation";"dollar conversion",#N/A,FALSE,"valuation";"analysis at various prices",#N/A,FALSE,"valuation"}</definedName>
    <definedName name="z" localSheetId="6" hidden="1">{"assumptions and inputs",#N/A,FALSE,"valuation";"intermediate calculations",#N/A,FALSE,"valuation";"dollar conversion",#N/A,FALSE,"valuation";"analysis at various prices",#N/A,FALSE,"valuation"}</definedName>
    <definedName name="z" localSheetId="7" hidden="1">{"assumptions and inputs",#N/A,FALSE,"valuation";"intermediate calculations",#N/A,FALSE,"valuation";"dollar conversion",#N/A,FALSE,"valuation";"analysis at various prices",#N/A,FALSE,"valuation"}</definedName>
    <definedName name="z" localSheetId="8" hidden="1">{"assumptions and inputs",#N/A,FALSE,"valuation";"intermediate calculations",#N/A,FALSE,"valuation";"dollar conversion",#N/A,FALSE,"valuation";"analysis at various prices",#N/A,FALSE,"valuation"}</definedName>
    <definedName name="z" localSheetId="9" hidden="1">{"assumptions and inputs",#N/A,FALSE,"valuation";"intermediate calculations",#N/A,FALSE,"valuation";"dollar conversion",#N/A,FALSE,"valuation";"analysis at various prices",#N/A,FALSE,"valuation"}</definedName>
    <definedName name="z" localSheetId="10" hidden="1">{"assumptions and inputs",#N/A,FALSE,"valuation";"intermediate calculations",#N/A,FALSE,"valuation";"dollar conversion",#N/A,FALSE,"valuation";"analysis at various prices",#N/A,FALSE,"valuation"}</definedName>
    <definedName name="z" localSheetId="3" hidden="1">{"assumptions and inputs",#N/A,FALSE,"valuation";"intermediate calculations",#N/A,FALSE,"valuation";"dollar conversion",#N/A,FALSE,"valuation";"analysis at various prices",#N/A,FALSE,"valuation"}</definedName>
    <definedName name="z" localSheetId="0" hidden="1">{"assumptions and inputs",#N/A,FALSE,"valuation";"intermediate calculations",#N/A,FALSE,"valuation";"dollar conversion",#N/A,FALSE,"valuation";"analysis at various prices",#N/A,FALSE,"valuation"}</definedName>
    <definedName name="z" localSheetId="2" hidden="1">{"assumptions and inputs",#N/A,FALSE,"valuation";"intermediate calculations",#N/A,FALSE,"valuation";"dollar conversion",#N/A,FALSE,"valuation";"analysis at various prices",#N/A,FALSE,"valuation"}</definedName>
    <definedName name="z" localSheetId="1" hidden="1">{"assumptions and inputs",#N/A,FALSE,"valuation";"intermediate calculations",#N/A,FALSE,"valuation";"dollar conversion",#N/A,FALSE,"valuation";"analysis at various prices",#N/A,FALSE,"valuation"}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4" l="1"/>
  <c r="D17" i="14" l="1"/>
  <c r="D14" i="14"/>
  <c r="D9" i="14"/>
  <c r="D8" i="14"/>
  <c r="D22" i="13"/>
  <c r="D14" i="13"/>
  <c r="D10" i="13"/>
  <c r="C16" i="11"/>
  <c r="E13" i="11"/>
  <c r="C13" i="11"/>
  <c r="E8" i="11"/>
  <c r="C7" i="11"/>
  <c r="D12" i="3"/>
  <c r="D30" i="13" l="1"/>
  <c r="F30" i="13" s="1"/>
  <c r="D19" i="14"/>
  <c r="F26" i="13"/>
  <c r="F24" i="13"/>
  <c r="F22" i="13"/>
  <c r="F11" i="13"/>
  <c r="F10" i="13"/>
  <c r="I12" i="3" l="1"/>
  <c r="I8" i="3"/>
  <c r="D20" i="17" l="1"/>
  <c r="D12" i="17"/>
  <c r="C28" i="17"/>
  <c r="C20" i="17"/>
  <c r="C12" i="17"/>
  <c r="C28" i="5"/>
  <c r="C20" i="5"/>
  <c r="H14" i="3"/>
  <c r="F14" i="3"/>
  <c r="E14" i="3"/>
  <c r="D14" i="3"/>
  <c r="I14" i="3" l="1"/>
  <c r="C12" i="5" l="1"/>
</calcChain>
</file>

<file path=xl/sharedStrings.xml><?xml version="1.0" encoding="utf-8"?>
<sst xmlns="http://schemas.openxmlformats.org/spreadsheetml/2006/main" count="255" uniqueCount="176">
  <si>
    <t xml:space="preserve"> Informações quantitativas sobre os requerimentos prudenciais (KM1)</t>
  </si>
  <si>
    <t>a</t>
  </si>
  <si>
    <t>b</t>
  </si>
  <si>
    <t>T</t>
  </si>
  <si>
    <t>T-2</t>
  </si>
  <si>
    <t>T-3</t>
  </si>
  <si>
    <t>Capital regulamentar - valores R$ mil</t>
  </si>
  <si>
    <t>Capital Principal</t>
  </si>
  <si>
    <t>Nível I</t>
  </si>
  <si>
    <t>Patrimônio de Referência - PR</t>
  </si>
  <si>
    <t>3b</t>
  </si>
  <si>
    <t>Excesso dos recursos aplicados no ativo permanente</t>
  </si>
  <si>
    <t>3c</t>
  </si>
  <si>
    <t>Destaque do PR</t>
  </si>
  <si>
    <t>Ativos ponderados pelo risco (RWA) - valores em R$ mil</t>
  </si>
  <si>
    <t>RWA total</t>
  </si>
  <si>
    <t>Índice de Capital Principal - ICP</t>
  </si>
  <si>
    <t>Índice de Nível 1</t>
  </si>
  <si>
    <t>Índice de Basileia</t>
  </si>
  <si>
    <t>Adicional de Conservação de Capital Principal - ACPConservação</t>
  </si>
  <si>
    <t xml:space="preserve">Adicional Contracíclico de Capital Principal - ACPContracíclico </t>
  </si>
  <si>
    <t>Adicional de Importância Sistêmica de Capital Principal - ACPSistêmico</t>
  </si>
  <si>
    <t>ACP total</t>
  </si>
  <si>
    <t>Margem excedente de Capital Principal</t>
  </si>
  <si>
    <t>Razão de Alavancagem (RA)</t>
  </si>
  <si>
    <t>Exposição total - valores em R$ mil</t>
  </si>
  <si>
    <t>Indicador Liquidez de Curto Prazo (LCR)</t>
  </si>
  <si>
    <t>Total de Ativos de Alta Liquidez (HQLA) - valores em R$ mil</t>
  </si>
  <si>
    <t>Total de saídas líquidas de caixa - valores em R$ mil</t>
  </si>
  <si>
    <t>LCR</t>
  </si>
  <si>
    <t>Indicador de Liquidez de Longo Prazo (NSFR)</t>
  </si>
  <si>
    <t>Recursos estáveis disponíveis (ASF) - valores em R$ mil</t>
  </si>
  <si>
    <t>Recursos estáveis requeridos (RSF) - valores em R$ mil</t>
  </si>
  <si>
    <t>NSFR</t>
  </si>
  <si>
    <t>Comentários</t>
  </si>
  <si>
    <t>Visão geral dos Ativos Ponderados pelo Risco – RWA (OV1)</t>
  </si>
  <si>
    <t>RWA</t>
  </si>
  <si>
    <t>c</t>
  </si>
  <si>
    <t>T-1</t>
  </si>
  <si>
    <r>
      <t>Risco de crédito em sentido estrito</t>
    </r>
    <r>
      <rPr>
        <vertAlign val="superscript"/>
        <sz val="8"/>
        <color theme="1" tint="0.34998626667073579"/>
        <rFont val="Arial"/>
        <family val="2"/>
      </rPr>
      <t>(1)</t>
    </r>
  </si>
  <si>
    <t>Risco de crédito de contraparte (CCR)</t>
  </si>
  <si>
    <t>Do qual: mediante abordagem padronizada para risco de crédito de contraparte (SA-CCR)</t>
  </si>
  <si>
    <t>7a</t>
  </si>
  <si>
    <t>Do qual: mediante uso da abordagem CEM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</si>
  <si>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</si>
  <si>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</si>
  <si>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</si>
  <si>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</si>
  <si>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Risco de mercado - valores em R$ mil</t>
  </si>
  <si>
    <r>
      <t>Do qual: requerimento calculado mediante abordagem padronizada (RWA</t>
    </r>
    <r>
      <rPr>
        <vertAlign val="subscript"/>
        <sz val="8"/>
        <color theme="1" tint="0.34998626667073579"/>
        <rFont val="Arial"/>
        <family val="2"/>
      </rPr>
      <t>MPAD</t>
    </r>
    <r>
      <rPr>
        <sz val="8"/>
        <color theme="1" tint="0.34998626667073579"/>
        <rFont val="Arial"/>
        <family val="2"/>
      </rPr>
      <t>)</t>
    </r>
  </si>
  <si>
    <r>
      <t>Do qual: requerimento calculado mediante modelo interno (RWA</t>
    </r>
    <r>
      <rPr>
        <vertAlign val="subscript"/>
        <sz val="8"/>
        <color theme="1" tint="0.34998626667073579"/>
        <rFont val="Arial"/>
        <family val="2"/>
      </rPr>
      <t>MINT</t>
    </r>
    <r>
      <rPr>
        <sz val="8"/>
        <color theme="1" tint="0.34998626667073579"/>
        <rFont val="Arial"/>
        <family val="2"/>
      </rPr>
      <t>)</t>
    </r>
  </si>
  <si>
    <t>Risco operacional - valores em R$ mil</t>
  </si>
  <si>
    <t>Operações não contabilizadas no balanço patrimonial</t>
  </si>
  <si>
    <t>dos quais: outros títulos</t>
  </si>
  <si>
    <t>2b</t>
  </si>
  <si>
    <t>dos quais: títulos soberanos nacionais</t>
  </si>
  <si>
    <t>2a</t>
  </si>
  <si>
    <t>Títulos de dívida</t>
  </si>
  <si>
    <t>Concessão de crédito</t>
  </si>
  <si>
    <t>Valor líquido
(a+b-c)</t>
  </si>
  <si>
    <t>Provisões, adiantamentos e rendas a apropriar</t>
  </si>
  <si>
    <t>g</t>
  </si>
  <si>
    <t>Qualidade creditícia das exposições (CR1)</t>
  </si>
  <si>
    <t>Outros ajustes</t>
  </si>
  <si>
    <t>Valor da baixa contábil por prejuízo</t>
  </si>
  <si>
    <r>
      <rPr>
        <sz val="8"/>
        <color theme="0"/>
        <rFont val="Arial"/>
        <family val="2"/>
      </rPr>
      <t>a</t>
    </r>
    <r>
      <rPr>
        <b/>
        <sz val="9"/>
        <color theme="0"/>
        <rFont val="Arial"/>
        <family val="2"/>
      </rPr>
      <t xml:space="preserve">
Total</t>
    </r>
  </si>
  <si>
    <t>Mudanças no estoque de operações em curso anormal (CR2)</t>
  </si>
  <si>
    <t>Total Geral</t>
  </si>
  <si>
    <t>Comércio e Serviços</t>
  </si>
  <si>
    <t>Infraestrutura</t>
  </si>
  <si>
    <t>Agropecuária</t>
  </si>
  <si>
    <t>Informações adicionais sobre a qualidade creditícia das exposições (CRB)</t>
  </si>
  <si>
    <t>Total de exposições reestruturadas</t>
  </si>
  <si>
    <t>Demais</t>
  </si>
  <si>
    <t>Total</t>
  </si>
  <si>
    <r>
      <t>Taxas dos cupons de taxas de juros (RWA</t>
    </r>
    <r>
      <rPr>
        <vertAlign val="subscript"/>
        <sz val="8"/>
        <color theme="1" tint="0.34998626667073579"/>
        <rFont val="Arial"/>
        <family val="2"/>
      </rPr>
      <t>JUR4</t>
    </r>
    <r>
      <rPr>
        <sz val="8"/>
        <color theme="1" tint="0.34998626667073579"/>
        <rFont val="Arial"/>
        <family val="2"/>
      </rPr>
      <t>)</t>
    </r>
  </si>
  <si>
    <t>1d</t>
  </si>
  <si>
    <r>
      <t>Taxas dos cupons de índices de preço (RWA</t>
    </r>
    <r>
      <rPr>
        <vertAlign val="subscript"/>
        <sz val="8"/>
        <color theme="1" tint="0.34998626667073579"/>
        <rFont val="Arial"/>
        <family val="2"/>
      </rPr>
      <t>JUR3</t>
    </r>
    <r>
      <rPr>
        <sz val="8"/>
        <color theme="1" tint="0.34998626667073579"/>
        <rFont val="Arial"/>
        <family val="2"/>
      </rPr>
      <t>)</t>
    </r>
  </si>
  <si>
    <t>1c</t>
  </si>
  <si>
    <r>
      <t>Taxas dos cupons de moeda estrangeira (RWA</t>
    </r>
    <r>
      <rPr>
        <vertAlign val="subscript"/>
        <sz val="8"/>
        <color theme="1" tint="0.34998626667073579"/>
        <rFont val="Arial"/>
        <family val="2"/>
      </rPr>
      <t>JUR2</t>
    </r>
    <r>
      <rPr>
        <sz val="8"/>
        <color theme="1" tint="0.34998626667073579"/>
        <rFont val="Arial"/>
        <family val="2"/>
      </rPr>
      <t>)</t>
    </r>
  </si>
  <si>
    <t>1b</t>
  </si>
  <si>
    <r>
      <t>Taxas de juros prefixada denominadas em Real (RWA</t>
    </r>
    <r>
      <rPr>
        <vertAlign val="subscript"/>
        <sz val="8"/>
        <color theme="1" tint="0.34998626667073579"/>
        <rFont val="Arial"/>
        <family val="2"/>
      </rPr>
      <t>JUR1</t>
    </r>
    <r>
      <rPr>
        <sz val="8"/>
        <color theme="1" tint="0.34998626667073579"/>
        <rFont val="Arial"/>
        <family val="2"/>
      </rPr>
      <t>)</t>
    </r>
  </si>
  <si>
    <t>1a</t>
  </si>
  <si>
    <t>Taxas de juros</t>
  </si>
  <si>
    <t>Valores em R$ mil</t>
  </si>
  <si>
    <t>Abordagem Padronizada – Fatores de risco associados ao risco de mercado (MR1)</t>
  </si>
  <si>
    <t>Nível I do Patrimônio de Referência (PR)</t>
  </si>
  <si>
    <t>Data-base</t>
  </si>
  <si>
    <t>Variação máxima</t>
  </si>
  <si>
    <r>
      <t>Cenário</t>
    </r>
    <r>
      <rPr>
        <b/>
        <sz val="8"/>
        <color theme="1" tint="0.34998626667073579"/>
        <rFont val="Arial"/>
        <family val="2"/>
      </rPr>
      <t xml:space="preserve"> flattener</t>
    </r>
  </si>
  <si>
    <r>
      <t xml:space="preserve">Cenário </t>
    </r>
    <r>
      <rPr>
        <b/>
        <sz val="8"/>
        <color theme="1" tint="0.34998626667073579"/>
        <rFont val="Arial"/>
        <family val="2"/>
      </rPr>
      <t>steepener</t>
    </r>
  </si>
  <si>
    <t>Cenário de redução das taxas de juros de curto prazo</t>
  </si>
  <si>
    <t>Cenário de aumento das taxas de juros de curto prazo</t>
  </si>
  <si>
    <t>ΔNII</t>
  </si>
  <si>
    <t>ΔEVE</t>
  </si>
  <si>
    <t>Valores R$ mil</t>
  </si>
  <si>
    <t>Informações quantitativas sobre o IRRBB (IRRBB1)</t>
  </si>
  <si>
    <t>Cenário paralelo de alta</t>
  </si>
  <si>
    <t>Cenário paralelo de baixa</t>
  </si>
  <si>
    <t>-</t>
  </si>
  <si>
    <t>Requerimento mínimo de PR</t>
  </si>
  <si>
    <r>
      <t>RWA</t>
    </r>
    <r>
      <rPr>
        <vertAlign val="subscript"/>
        <sz val="9"/>
        <color theme="0"/>
        <rFont val="Arial"/>
        <family val="2"/>
      </rPr>
      <t>MPAD</t>
    </r>
  </si>
  <si>
    <t>d</t>
  </si>
  <si>
    <t>e</t>
  </si>
  <si>
    <t>T-4</t>
  </si>
  <si>
    <t>Exposições caracterizadas como ativos problemáticos</t>
  </si>
  <si>
    <t>Valor das exposições classificadas como ativos problemáticos ao final do período anterior</t>
  </si>
  <si>
    <t>Valor das exposições que passaram a ser classificadas como ativos problemáticos no período corrente</t>
  </si>
  <si>
    <t>Valor das exposições que deixaram de ser caracterizadas como ativos problemáticos no período corrente</t>
  </si>
  <si>
    <t>Valor das exposições classificadas como ativos problemáticos no final do período corrente (1+2+3+4+5)</t>
  </si>
  <si>
    <t>f</t>
  </si>
  <si>
    <r>
      <t>Provisões, adiantamentos e rendas a apropriar
Dos quais:
RWA</t>
    </r>
    <r>
      <rPr>
        <sz val="7"/>
        <color theme="0"/>
        <rFont val="Arial"/>
        <family val="2"/>
      </rPr>
      <t>CPAD</t>
    </r>
  </si>
  <si>
    <r>
      <t>Provisões, adiantamentos e rendas a apropriar
Dos quais:
RWA</t>
    </r>
    <r>
      <rPr>
        <sz val="7"/>
        <color theme="0"/>
        <rFont val="Arial"/>
        <family val="2"/>
      </rPr>
      <t>CIRB</t>
    </r>
  </si>
  <si>
    <t>Do qual: apurado por meio da abordagem padronizada</t>
  </si>
  <si>
    <t>Do qual: apurado por meio da abordagem IRB básica</t>
  </si>
  <si>
    <t>Do qual: apurado por meio da abordagem IRB avançada</t>
  </si>
  <si>
    <t>Do qual: outros</t>
  </si>
  <si>
    <t>I</t>
  </si>
  <si>
    <t>Valores referentes às exposições não deduzidas no cálculo do PR</t>
  </si>
  <si>
    <r>
      <t>Risco de Pagamentos (RWA</t>
    </r>
    <r>
      <rPr>
        <vertAlign val="subscript"/>
        <sz val="8"/>
        <color theme="0"/>
        <rFont val="Arial"/>
        <family val="2"/>
      </rPr>
      <t>SP</t>
    </r>
    <r>
      <rPr>
        <sz val="8"/>
        <color theme="0"/>
        <rFont val="Arial"/>
        <family val="2"/>
      </rPr>
      <t>)</t>
    </r>
  </si>
  <si>
    <t>Exposições não
caracterizadas como ativos problematicos</t>
  </si>
  <si>
    <t>Valor bruto:</t>
  </si>
  <si>
    <t xml:space="preserve">
Valores em R$ mil</t>
  </si>
  <si>
    <t>Capital regulamentar como proporção do RWA - %</t>
  </si>
  <si>
    <t>Adicional de Capital Principal (ACP) como proporção do RWA - 5%</t>
  </si>
  <si>
    <t>RA - %</t>
  </si>
  <si>
    <t xml:space="preserve">Total (1+2+3) </t>
  </si>
  <si>
    <t>Total (1+6+12+13+14+16+20+24+I+25)</t>
  </si>
  <si>
    <r>
      <t>Preços de ações (RWA</t>
    </r>
    <r>
      <rPr>
        <b/>
        <vertAlign val="subscript"/>
        <sz val="8"/>
        <color theme="0"/>
        <rFont val="Arial"/>
        <family val="2"/>
      </rPr>
      <t>ACS</t>
    </r>
    <r>
      <rPr>
        <b/>
        <sz val="8"/>
        <color theme="0"/>
        <rFont val="Arial"/>
        <family val="2"/>
      </rPr>
      <t>)</t>
    </r>
  </si>
  <si>
    <r>
      <t>Taxas de câmbio (RWA</t>
    </r>
    <r>
      <rPr>
        <b/>
        <vertAlign val="subscript"/>
        <sz val="8"/>
        <color theme="0"/>
        <rFont val="Arial"/>
        <family val="2"/>
      </rPr>
      <t>CAM</t>
    </r>
    <r>
      <rPr>
        <b/>
        <sz val="8"/>
        <color theme="0"/>
        <rFont val="Arial"/>
        <family val="2"/>
      </rPr>
      <t>)</t>
    </r>
  </si>
  <si>
    <r>
      <t>Preços de mercadorias (commodities) (RWA</t>
    </r>
    <r>
      <rPr>
        <b/>
        <vertAlign val="subscript"/>
        <sz val="8"/>
        <color theme="0"/>
        <rFont val="Arial"/>
        <family val="2"/>
      </rPr>
      <t>COM</t>
    </r>
    <r>
      <rPr>
        <b/>
        <sz val="8"/>
        <color theme="0"/>
        <rFont val="Arial"/>
        <family val="2"/>
      </rPr>
      <t>)</t>
    </r>
  </si>
  <si>
    <t>Dez-23</t>
  </si>
  <si>
    <t>h) Segregação do total das exposições reestruturadas, entre aquelas classificadas como ativos problemáticos e as demais.</t>
  </si>
  <si>
    <t>g) Total das exposições em atraso segmentadas por faixas de atraso</t>
  </si>
  <si>
    <t>f) Total das operações classificadas como ativos problemáticos segregadas por região geográfica no Brasil, por país e setor econômico</t>
  </si>
  <si>
    <t>e) Detalhamento do total das exposições por região geográfica no Brasil, por país, por setor econômico e por prazo remanescente de vencimento</t>
  </si>
  <si>
    <t>entre 31 e 90 dias</t>
  </si>
  <si>
    <t>entre 91 e 180 dias</t>
  </si>
  <si>
    <t>entre 181 dias e 365 dias</t>
  </si>
  <si>
    <t>maior do que 365 dias</t>
  </si>
  <si>
    <t>menor que 30 dias</t>
  </si>
  <si>
    <t xml:space="preserve">Ativos problemáticos </t>
  </si>
  <si>
    <t>mil R$</t>
  </si>
  <si>
    <t>i) Percentual das dez e das cem maiores exposições em relação ao total do escopo definido na tabela CR1</t>
  </si>
  <si>
    <t>Percentual das 10 maiores exposiçoes em relação ao total do escopo definido na tabela CR1</t>
  </si>
  <si>
    <t>Percentual das 100 maiores exposiçoes em relação ao total do escopo definido na tabela CR1</t>
  </si>
  <si>
    <t>PR</t>
  </si>
  <si>
    <t>SC</t>
  </si>
  <si>
    <t>RS</t>
  </si>
  <si>
    <t>MS</t>
  </si>
  <si>
    <t>Indústria</t>
  </si>
  <si>
    <t>Vencido</t>
  </si>
  <si>
    <t>Inferior a 12 meses</t>
  </si>
  <si>
    <t>Entre 12 e 36 meses</t>
  </si>
  <si>
    <t>Acima de 36 meses</t>
  </si>
  <si>
    <t>Saldo Financeiro (mil R$)</t>
  </si>
  <si>
    <t>Exposições por Região Geográfica</t>
  </si>
  <si>
    <t>Exposições por Setor Econômico</t>
  </si>
  <si>
    <t>Exposições por Prazo Remanescente</t>
  </si>
  <si>
    <t>Ativos Problemáticos por Região Geográfica</t>
  </si>
  <si>
    <t>Ativos Problemáticos por Setor Econômico</t>
  </si>
  <si>
    <t>Ativos Problemáticos por Prazo Remanescente</t>
  </si>
  <si>
    <t>Provisões (mil R$)</t>
  </si>
  <si>
    <t>Jun/24</t>
  </si>
  <si>
    <t>Set/24</t>
  </si>
  <si>
    <r>
      <t>RWA</t>
    </r>
    <r>
      <rPr>
        <b/>
        <vertAlign val="subscript"/>
        <sz val="8"/>
        <color theme="0"/>
        <rFont val="Arial"/>
        <family val="2"/>
      </rPr>
      <t>DRC</t>
    </r>
  </si>
  <si>
    <r>
      <t>RWA</t>
    </r>
    <r>
      <rPr>
        <b/>
        <vertAlign val="subscript"/>
        <sz val="8"/>
        <color theme="0"/>
        <rFont val="Arial"/>
        <family val="2"/>
      </rPr>
      <t>CVA</t>
    </r>
  </si>
  <si>
    <t>Dez/24</t>
  </si>
  <si>
    <t>Dez-24</t>
  </si>
  <si>
    <t>4T2024</t>
  </si>
  <si>
    <t>Inadimplência por tempo de atraso Dez/2024 em R$ mil</t>
  </si>
  <si>
    <t>Mar/25</t>
  </si>
  <si>
    <t>Mar-25</t>
  </si>
  <si>
    <t>2025</t>
  </si>
  <si>
    <t>Jun/25</t>
  </si>
  <si>
    <t>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</si>
</sst>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##0;###0"/>
    <numFmt numFmtId="165" formatCode="_-* #,##0_-;\-* #,##0_-;_-* &quot;-&quot;??_-;_-@_-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0.000%"/>
    <numFmt numFmtId="170" formatCode="[$-416]mmm\-yy"/>
    <numFmt numFmtId="171" formatCode="#,##0_ ;\-#,##0\ 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0"/>
      <name val="Bradesco Sans"/>
    </font>
    <font>
      <sz val="7"/>
      <color theme="0"/>
      <name val="Bradesco Sans"/>
    </font>
    <font>
      <u/>
      <sz val="10"/>
      <color indexed="12"/>
      <name val="Arial"/>
      <family val="2"/>
    </font>
    <font>
      <u/>
      <sz val="10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8"/>
      <color theme="1" tint="0.34998626667073579"/>
      <name val="Arial"/>
      <family val="2"/>
    </font>
    <font>
      <sz val="8"/>
      <name val="Arial"/>
      <family val="2"/>
    </font>
    <font>
      <sz val="8"/>
      <color rgb="FF6D6E71"/>
      <name val="Arial"/>
      <family val="2"/>
    </font>
    <font>
      <sz val="8"/>
      <color rgb="FF6D6E71"/>
      <name val="Bradesco Sans Medium"/>
    </font>
    <font>
      <b/>
      <sz val="9"/>
      <color theme="9" tint="-0.499984740745262"/>
      <name val="Arial"/>
      <family val="2"/>
    </font>
    <font>
      <b/>
      <sz val="9"/>
      <color rgb="FFCC092F"/>
      <name val="Arial"/>
      <family val="2"/>
    </font>
    <font>
      <sz val="7"/>
      <color rgb="FFCC092F"/>
      <name val="Arial"/>
      <family val="2"/>
    </font>
    <font>
      <b/>
      <sz val="8"/>
      <color rgb="FFCC092F"/>
      <name val="Arial"/>
      <family val="2"/>
    </font>
    <font>
      <sz val="8"/>
      <color rgb="FFCC092F"/>
      <name val="Bradesco Sans Medium"/>
    </font>
    <font>
      <b/>
      <sz val="8"/>
      <color rgb="FF6D6E71"/>
      <name val="Arial"/>
      <family val="2"/>
    </font>
    <font>
      <sz val="7"/>
      <color rgb="FF6D6E71"/>
      <name val="Arial"/>
      <family val="2"/>
    </font>
    <font>
      <sz val="8"/>
      <color theme="1"/>
      <name val="Bradesco Sans"/>
    </font>
    <font>
      <sz val="8"/>
      <color rgb="FFCC092F"/>
      <name val="Bradesco Sans"/>
    </font>
    <font>
      <b/>
      <sz val="8"/>
      <color rgb="FFCC092F"/>
      <name val="Bradesco Sans"/>
    </font>
    <font>
      <b/>
      <sz val="9"/>
      <color rgb="FFCC092F"/>
      <name val="Bradesco Sans"/>
    </font>
    <font>
      <sz val="9"/>
      <color rgb="FFCC092F"/>
      <name val="Bradesco Sans"/>
    </font>
    <font>
      <sz val="7"/>
      <color theme="1"/>
      <name val="Arial"/>
      <family val="2"/>
    </font>
    <font>
      <sz val="8"/>
      <color rgb="FFCC092F"/>
      <name val="Arial"/>
      <family val="2"/>
    </font>
    <font>
      <sz val="8"/>
      <color rgb="FF6D6E71"/>
      <name val="Bradesco Sans"/>
    </font>
    <font>
      <vertAlign val="superscript"/>
      <sz val="8"/>
      <color theme="1" tint="0.34998626667073579"/>
      <name val="Arial"/>
      <family val="2"/>
    </font>
    <font>
      <sz val="8"/>
      <name val="Bradesco Sans"/>
    </font>
    <font>
      <vertAlign val="subscript"/>
      <sz val="8"/>
      <color theme="1" tint="0.34998626667073579"/>
      <name val="Arial"/>
      <family val="2"/>
    </font>
    <font>
      <sz val="7"/>
      <name val="Arial"/>
      <family val="2"/>
    </font>
    <font>
      <sz val="8"/>
      <color theme="9" tint="-0.249977111117893"/>
      <name val="Arial"/>
      <family val="2"/>
    </font>
    <font>
      <b/>
      <sz val="8"/>
      <color rgb="FF00539F"/>
      <name val="Arial"/>
      <family val="2"/>
    </font>
    <font>
      <sz val="8"/>
      <color theme="1"/>
      <name val="Arial"/>
      <family val="2"/>
    </font>
    <font>
      <b/>
      <sz val="8"/>
      <color theme="1" tint="0.34998626667073579"/>
      <name val="Arial"/>
      <family val="2"/>
    </font>
    <font>
      <sz val="8"/>
      <color rgb="FF4D4E53"/>
      <name val="Arial"/>
      <family val="2"/>
    </font>
    <font>
      <b/>
      <sz val="8"/>
      <color rgb="FF4D4E53"/>
      <name val="Arial"/>
      <family val="2"/>
    </font>
    <font>
      <sz val="9"/>
      <color rgb="FF4D4E53"/>
      <name val="Arial"/>
      <family val="2"/>
    </font>
    <font>
      <b/>
      <sz val="9"/>
      <color rgb="FF4D4E53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CC092F"/>
      <name val="Arial"/>
      <family val="2"/>
    </font>
    <font>
      <b/>
      <sz val="9"/>
      <color theme="9" tint="-0.249977111117893"/>
      <name val="Arial"/>
      <family val="2"/>
    </font>
    <font>
      <sz val="8"/>
      <color rgb="FF00539F"/>
      <name val="Arial"/>
      <family val="2"/>
    </font>
    <font>
      <sz val="10"/>
      <color rgb="FF000000"/>
      <name val="Times New Roman"/>
      <family val="1"/>
    </font>
    <font>
      <sz val="8"/>
      <name val="Bradesco Sans Medium"/>
    </font>
    <font>
      <sz val="10"/>
      <color rgb="FF1A1AA6"/>
      <name val="Courier New"/>
      <family val="3"/>
    </font>
    <font>
      <vertAlign val="subscript"/>
      <sz val="9"/>
      <color theme="0"/>
      <name val="Arial"/>
      <family val="2"/>
    </font>
    <font>
      <sz val="7"/>
      <color theme="0"/>
      <name val="Arial"/>
      <family val="2"/>
    </font>
    <font>
      <vertAlign val="subscript"/>
      <sz val="8"/>
      <color theme="0"/>
      <name val="Arial"/>
      <family val="2"/>
    </font>
    <font>
      <b/>
      <vertAlign val="subscript"/>
      <sz val="8"/>
      <color theme="0"/>
      <name val="Arial"/>
      <family val="2"/>
    </font>
    <font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lightDown">
        <fgColor theme="0" tint="-0.34998626667073579"/>
        <bgColor indexed="65"/>
      </patternFill>
    </fill>
  </fills>
  <borders count="55">
    <border>
      <left/>
      <right/>
      <top/>
      <bottom/>
      <diagonal/>
    </border>
    <border>
      <left style="thin">
        <color theme="9" tint="0.39994506668294322"/>
      </left>
      <right/>
      <top/>
      <bottom/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/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1454817346722"/>
      </right>
      <top/>
      <bottom/>
      <diagonal/>
    </border>
    <border>
      <left/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/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 style="thick">
        <color theme="9" tint="-0.24994659260841701"/>
      </bottom>
      <diagonal/>
    </border>
    <border>
      <left style="thin">
        <color theme="9" tint="0.39994506668294322"/>
      </left>
      <right style="thin">
        <color theme="9" tint="0.39991454817346722"/>
      </right>
      <top/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465926084170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/>
      <diagonal/>
    </border>
    <border>
      <left style="thin">
        <color theme="9" tint="0.39991454817346722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 style="thin">
        <color theme="9" tint="0.39988402966399123"/>
      </right>
      <top/>
      <bottom/>
      <diagonal/>
    </border>
    <border>
      <left style="thin">
        <color theme="9" tint="0.39988402966399123"/>
      </left>
      <right/>
      <top/>
      <bottom/>
      <diagonal/>
    </border>
    <border>
      <left style="thin">
        <color theme="9" tint="0.39991454817346722"/>
      </left>
      <right/>
      <top/>
      <bottom/>
      <diagonal/>
    </border>
    <border>
      <left style="thin">
        <color theme="9" tint="0.39994506668294322"/>
      </left>
      <right/>
      <top/>
      <bottom style="thin">
        <color theme="9" tint="0.39991454817346722"/>
      </bottom>
      <diagonal/>
    </border>
    <border>
      <left/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/>
      <diagonal/>
    </border>
    <border>
      <left/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/>
      <top/>
      <bottom style="thin">
        <color theme="9" tint="0.39988402966399123"/>
      </bottom>
      <diagonal/>
    </border>
    <border>
      <left/>
      <right style="thin">
        <color theme="9" tint="0.39994506668294322"/>
      </right>
      <top/>
      <bottom style="thin">
        <color theme="9" tint="0.39988402966399123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88402966399123"/>
      </right>
      <top style="thin">
        <color theme="9" tint="0.39988402966399123"/>
      </top>
      <bottom/>
      <diagonal/>
    </border>
    <border>
      <left style="thin">
        <color theme="9" tint="0.399945066682943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/>
      <diagonal/>
    </border>
    <border>
      <left/>
      <right/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theme="9" tint="0.39991454817346722"/>
      </bottom>
      <diagonal/>
    </border>
    <border>
      <left/>
      <right/>
      <top/>
      <bottom style="thin">
        <color auto="1"/>
      </bottom>
      <diagonal/>
    </border>
    <border>
      <left style="thin">
        <color theme="9" tint="0.39994506668294322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ck">
        <color auto="1"/>
      </bottom>
      <diagonal/>
    </border>
    <border>
      <left style="thin">
        <color theme="9" tint="0.39988402966399123"/>
      </left>
      <right/>
      <top/>
      <bottom style="thick">
        <color auto="1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/>
      <diagonal/>
    </border>
    <border>
      <left style="thin">
        <color theme="9" tint="0.399945066682943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 style="thin">
        <color theme="9" tint="0.39991454817346722"/>
      </right>
      <top/>
      <bottom style="thin">
        <color auto="1"/>
      </bottom>
      <diagonal/>
    </border>
    <border>
      <left style="thin">
        <color theme="9" tint="0.39991454817346722"/>
      </left>
      <right/>
      <top/>
      <bottom style="thin">
        <color auto="1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88402966399123"/>
      </right>
      <top/>
      <bottom style="thin">
        <color theme="9" tint="0.39991454817346722"/>
      </bottom>
      <diagonal/>
    </border>
    <border>
      <left style="thin">
        <color theme="9" tint="0.39988402966399123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/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/>
      <diagonal/>
    </border>
    <border>
      <left style="thin">
        <color theme="9" tint="0.399914548173467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88402966399123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 style="thin">
        <color theme="9" tint="0.39988402966399123"/>
      </bottom>
      <diagonal/>
    </border>
    <border>
      <left style="thin">
        <color theme="9" tint="0.39988402966399123"/>
      </left>
      <right/>
      <top style="thin">
        <color theme="0"/>
      </top>
      <bottom/>
      <diagonal/>
    </border>
    <border>
      <left style="thin">
        <color theme="9" tint="0.39994506668294322"/>
      </left>
      <right style="thin">
        <color theme="0"/>
      </right>
      <top/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/>
      <bottom style="thick">
        <color theme="9" tint="-0.249977111117893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1" fillId="0" borderId="0"/>
    <xf numFmtId="0" fontId="43" fillId="0" borderId="0"/>
    <xf numFmtId="166" fontId="7" fillId="0" borderId="0" applyFont="0" applyFill="0" applyBorder="0" applyAlignment="0" applyProtection="0"/>
    <xf numFmtId="0" fontId="47" fillId="0" borderId="0"/>
  </cellStyleXfs>
  <cellXfs count="408">
    <xf numFmtId="0" fontId="0" fillId="0" borderId="0" xfId="0"/>
    <xf numFmtId="0" fontId="3" fillId="2" borderId="0" xfId="0" applyFont="1" applyFill="1"/>
    <xf numFmtId="0" fontId="3" fillId="3" borderId="0" xfId="0" applyFont="1" applyFill="1" applyAlignment="1">
      <alignment horizontal="center"/>
    </xf>
    <xf numFmtId="43" fontId="4" fillId="3" borderId="0" xfId="1" applyFont="1" applyFill="1" applyBorder="1" applyAlignment="1" applyProtection="1">
      <alignment horizontal="center"/>
    </xf>
    <xf numFmtId="43" fontId="4" fillId="3" borderId="3" xfId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68" fontId="13" fillId="0" borderId="0" xfId="2" applyNumberFormat="1" applyFont="1" applyFill="1" applyBorder="1" applyAlignment="1" applyProtection="1">
      <alignment horizontal="right" vertical="center"/>
      <protection locked="0"/>
    </xf>
    <xf numFmtId="168" fontId="13" fillId="3" borderId="0" xfId="2" applyNumberFormat="1" applyFont="1" applyFill="1" applyBorder="1" applyAlignment="1" applyProtection="1">
      <alignment horizontal="right" vertical="center"/>
      <protection locked="0"/>
    </xf>
    <xf numFmtId="168" fontId="14" fillId="3" borderId="0" xfId="2" applyNumberFormat="1" applyFont="1" applyFill="1" applyBorder="1" applyAlignment="1" applyProtection="1">
      <alignment horizontal="right" vertical="center"/>
      <protection locked="0"/>
    </xf>
    <xf numFmtId="167" fontId="14" fillId="3" borderId="0" xfId="5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>
      <alignment horizontal="left" vertical="center" wrapText="1"/>
    </xf>
    <xf numFmtId="168" fontId="16" fillId="0" borderId="4" xfId="0" applyNumberFormat="1" applyFont="1" applyBorder="1" applyAlignment="1">
      <alignment horizontal="center" vertical="center" wrapText="1"/>
    </xf>
    <xf numFmtId="167" fontId="18" fillId="0" borderId="4" xfId="5" applyNumberFormat="1" applyFont="1" applyFill="1" applyBorder="1" applyAlignment="1" applyProtection="1">
      <alignment horizontal="center" vertical="center"/>
      <protection locked="0"/>
    </xf>
    <xf numFmtId="168" fontId="19" fillId="3" borderId="4" xfId="2" applyNumberFormat="1" applyFont="1" applyFill="1" applyBorder="1" applyAlignment="1" applyProtection="1">
      <alignment horizontal="right" vertical="center"/>
      <protection locked="0"/>
    </xf>
    <xf numFmtId="167" fontId="19" fillId="3" borderId="4" xfId="5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5" fontId="20" fillId="0" borderId="0" xfId="1" applyNumberFormat="1" applyFont="1" applyFill="1" applyBorder="1" applyAlignment="1">
      <alignment horizontal="left" vertical="center" wrapText="1"/>
    </xf>
    <xf numFmtId="164" fontId="21" fillId="0" borderId="0" xfId="0" applyNumberFormat="1" applyFont="1" applyAlignment="1">
      <alignment horizontal="left" wrapText="1"/>
    </xf>
    <xf numFmtId="167" fontId="20" fillId="0" borderId="0" xfId="5" applyNumberFormat="1" applyFont="1" applyFill="1" applyBorder="1" applyAlignment="1" applyProtection="1">
      <alignment horizontal="center" vertical="center"/>
      <protection locked="0"/>
    </xf>
    <xf numFmtId="0" fontId="13" fillId="4" borderId="0" xfId="0" quotePrefix="1" applyFont="1" applyFill="1" applyAlignment="1">
      <alignment horizontal="justify" vertical="top" wrapText="1"/>
    </xf>
    <xf numFmtId="0" fontId="3" fillId="3" borderId="0" xfId="0" applyFont="1" applyFill="1" applyAlignment="1">
      <alignment horizontal="left"/>
    </xf>
    <xf numFmtId="0" fontId="22" fillId="0" borderId="0" xfId="0" applyFont="1"/>
    <xf numFmtId="0" fontId="23" fillId="0" borderId="0" xfId="0" applyFont="1"/>
    <xf numFmtId="0" fontId="3" fillId="3" borderId="0" xfId="0" applyFont="1" applyFill="1"/>
    <xf numFmtId="0" fontId="23" fillId="3" borderId="0" xfId="0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170" fontId="16" fillId="3" borderId="0" xfId="7" quotePrefix="1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166" fontId="4" fillId="3" borderId="3" xfId="6" applyFont="1" applyFill="1" applyBorder="1" applyAlignment="1" applyProtection="1">
      <alignment horizontal="center"/>
    </xf>
    <xf numFmtId="166" fontId="4" fillId="3" borderId="0" xfId="6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27" fillId="0" borderId="0" xfId="0" applyFont="1"/>
    <xf numFmtId="49" fontId="23" fillId="3" borderId="0" xfId="0" applyNumberFormat="1" applyFont="1" applyFill="1" applyAlignment="1">
      <alignment horizontal="left" vertical="center"/>
    </xf>
    <xf numFmtId="0" fontId="9" fillId="2" borderId="0" xfId="4" applyFont="1" applyFill="1" applyAlignment="1">
      <alignment horizontal="left" vertical="center"/>
    </xf>
    <xf numFmtId="165" fontId="9" fillId="2" borderId="3" xfId="6" applyNumberFormat="1" applyFont="1" applyFill="1" applyBorder="1" applyAlignment="1" applyProtection="1">
      <alignment horizontal="center" vertical="center"/>
      <protection locked="0"/>
    </xf>
    <xf numFmtId="166" fontId="28" fillId="0" borderId="0" xfId="6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49" fontId="29" fillId="3" borderId="0" xfId="0" applyNumberFormat="1" applyFont="1" applyFill="1" applyAlignment="1">
      <alignment horizontal="left" vertical="center"/>
    </xf>
    <xf numFmtId="166" fontId="13" fillId="0" borderId="0" xfId="6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49" fontId="29" fillId="3" borderId="0" xfId="0" applyNumberFormat="1" applyFont="1" applyFill="1" applyAlignment="1">
      <alignment horizontal="left"/>
    </xf>
    <xf numFmtId="0" fontId="31" fillId="0" borderId="0" xfId="0" applyFont="1"/>
    <xf numFmtId="0" fontId="29" fillId="3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20" fillId="0" borderId="0" xfId="6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/>
    </xf>
    <xf numFmtId="0" fontId="35" fillId="0" borderId="0" xfId="4" applyFont="1" applyAlignment="1">
      <alignment horizontal="center" vertical="center"/>
    </xf>
    <xf numFmtId="0" fontId="35" fillId="0" borderId="0" xfId="4" applyFont="1" applyAlignment="1">
      <alignment horizontal="left" vertical="center"/>
    </xf>
    <xf numFmtId="167" fontId="36" fillId="0" borderId="0" xfId="5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66" fontId="37" fillId="5" borderId="0" xfId="6" applyFont="1" applyFill="1" applyBorder="1" applyAlignment="1">
      <alignment horizontal="center" vertical="center" wrapText="1"/>
    </xf>
    <xf numFmtId="165" fontId="37" fillId="0" borderId="0" xfId="6" applyNumberFormat="1" applyFont="1" applyFill="1" applyBorder="1" applyAlignment="1">
      <alignment horizontal="center" vertical="center" wrapText="1"/>
    </xf>
    <xf numFmtId="0" fontId="37" fillId="0" borderId="0" xfId="8" applyFont="1" applyAlignment="1" applyProtection="1">
      <alignment vertical="center" wrapText="1"/>
      <protection locked="0"/>
    </xf>
    <xf numFmtId="0" fontId="37" fillId="0" borderId="0" xfId="8" applyFont="1" applyAlignment="1" applyProtection="1">
      <alignment horizontal="center" vertical="center"/>
      <protection locked="0"/>
    </xf>
    <xf numFmtId="164" fontId="11" fillId="3" borderId="0" xfId="0" quotePrefix="1" applyNumberFormat="1" applyFont="1" applyFill="1" applyAlignment="1">
      <alignment horizontal="center" vertical="center" wrapText="1"/>
    </xf>
    <xf numFmtId="0" fontId="9" fillId="2" borderId="0" xfId="8" applyFont="1" applyFill="1" applyAlignment="1" applyProtection="1">
      <alignment vertical="center" wrapText="1"/>
      <protection locked="0"/>
    </xf>
    <xf numFmtId="166" fontId="11" fillId="5" borderId="0" xfId="6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164" fontId="37" fillId="3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0" borderId="0" xfId="0" applyFont="1" applyAlignment="1">
      <alignment vertical="top"/>
    </xf>
    <xf numFmtId="0" fontId="11" fillId="3" borderId="0" xfId="0" applyFont="1" applyFill="1" applyAlignment="1">
      <alignment horizontal="center" vertical="top" wrapText="1"/>
    </xf>
    <xf numFmtId="164" fontId="11" fillId="3" borderId="0" xfId="0" applyNumberFormat="1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49" fontId="37" fillId="0" borderId="0" xfId="0" applyNumberFormat="1" applyFont="1" applyAlignment="1">
      <alignment horizontal="center" vertical="center"/>
    </xf>
    <xf numFmtId="0" fontId="6" fillId="2" borderId="0" xfId="3" applyFont="1" applyFill="1" applyBorder="1" applyAlignment="1" applyProtection="1">
      <alignment horizontal="right" vertical="center"/>
    </xf>
    <xf numFmtId="0" fontId="8" fillId="2" borderId="0" xfId="0" applyFont="1" applyFill="1"/>
    <xf numFmtId="0" fontId="2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3" fontId="11" fillId="0" borderId="0" xfId="0" applyNumberFormat="1" applyFont="1" applyAlignment="1">
      <alignment vertical="center"/>
    </xf>
    <xf numFmtId="43" fontId="11" fillId="0" borderId="0" xfId="1" applyFont="1" applyBorder="1" applyAlignment="1">
      <alignment vertical="center"/>
    </xf>
    <xf numFmtId="0" fontId="37" fillId="0" borderId="0" xfId="0" applyFont="1" applyAlignment="1">
      <alignment vertical="center"/>
    </xf>
    <xf numFmtId="166" fontId="37" fillId="0" borderId="0" xfId="6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 wrapText="1"/>
    </xf>
    <xf numFmtId="164" fontId="37" fillId="0" borderId="0" xfId="0" applyNumberFormat="1" applyFont="1" applyAlignment="1">
      <alignment horizontal="center" vertical="center" wrapText="1"/>
    </xf>
    <xf numFmtId="164" fontId="37" fillId="3" borderId="0" xfId="0" quotePrefix="1" applyNumberFormat="1" applyFont="1" applyFill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49" fontId="37" fillId="3" borderId="0" xfId="0" applyNumberFormat="1" applyFont="1" applyFill="1" applyAlignment="1">
      <alignment horizontal="center" vertical="center"/>
    </xf>
    <xf numFmtId="0" fontId="38" fillId="0" borderId="0" xfId="0" applyFont="1"/>
    <xf numFmtId="165" fontId="38" fillId="0" borderId="0" xfId="6" applyNumberFormat="1" applyFont="1" applyBorder="1"/>
    <xf numFmtId="0" fontId="8" fillId="0" borderId="0" xfId="0" applyFont="1" applyAlignment="1">
      <alignment horizontal="center"/>
    </xf>
    <xf numFmtId="0" fontId="38" fillId="0" borderId="0" xfId="0" applyFont="1" applyAlignment="1">
      <alignment vertical="center"/>
    </xf>
    <xf numFmtId="49" fontId="11" fillId="0" borderId="7" xfId="5" applyNumberFormat="1" applyFont="1" applyFill="1" applyBorder="1" applyAlignment="1" applyProtection="1">
      <alignment horizontal="left" vertical="center" indent="1"/>
      <protection hidden="1"/>
    </xf>
    <xf numFmtId="0" fontId="8" fillId="3" borderId="0" xfId="0" quotePrefix="1" applyFont="1" applyFill="1" applyAlignment="1">
      <alignment horizontal="center" vertical="center"/>
    </xf>
    <xf numFmtId="0" fontId="9" fillId="2" borderId="1" xfId="9" applyFont="1" applyFill="1" applyBorder="1" applyAlignment="1" applyProtection="1">
      <alignment vertical="center"/>
      <protection hidden="1"/>
    </xf>
    <xf numFmtId="0" fontId="35" fillId="0" borderId="0" xfId="0" applyFont="1" applyAlignment="1">
      <alignment vertical="center"/>
    </xf>
    <xf numFmtId="49" fontId="9" fillId="6" borderId="1" xfId="5" applyNumberFormat="1" applyFont="1" applyFill="1" applyBorder="1" applyAlignment="1" applyProtection="1">
      <alignment horizontal="left" vertical="center"/>
      <protection hidden="1"/>
    </xf>
    <xf numFmtId="49" fontId="11" fillId="0" borderId="1" xfId="5" applyNumberFormat="1" applyFont="1" applyFill="1" applyBorder="1" applyAlignment="1" applyProtection="1">
      <alignment horizontal="left" vertical="center" indent="1"/>
      <protection hidden="1"/>
    </xf>
    <xf numFmtId="0" fontId="40" fillId="0" borderId="0" xfId="0" applyFont="1" applyAlignment="1">
      <alignment vertical="center"/>
    </xf>
    <xf numFmtId="0" fontId="2" fillId="2" borderId="1" xfId="9" applyFont="1" applyFill="1" applyBorder="1" applyAlignment="1" applyProtection="1">
      <alignment wrapText="1"/>
      <protection hidden="1"/>
    </xf>
    <xf numFmtId="0" fontId="2" fillId="3" borderId="0" xfId="0" applyFont="1" applyFill="1" applyAlignment="1">
      <alignment vertical="center"/>
    </xf>
    <xf numFmtId="0" fontId="41" fillId="0" borderId="0" xfId="0" applyFont="1" applyAlignment="1">
      <alignment horizontal="center" vertical="center"/>
    </xf>
    <xf numFmtId="0" fontId="40" fillId="0" borderId="0" xfId="0" applyFont="1"/>
    <xf numFmtId="49" fontId="2" fillId="3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3" fillId="0" borderId="0" xfId="0" applyFont="1"/>
    <xf numFmtId="49" fontId="20" fillId="0" borderId="0" xfId="0" applyNumberFormat="1" applyFont="1" applyAlignment="1">
      <alignment horizontal="center" vertical="center"/>
    </xf>
    <xf numFmtId="0" fontId="8" fillId="0" borderId="0" xfId="0" applyFont="1"/>
    <xf numFmtId="0" fontId="41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 vertical="center"/>
    </xf>
    <xf numFmtId="165" fontId="2" fillId="2" borderId="3" xfId="6" applyNumberFormat="1" applyFont="1" applyFill="1" applyBorder="1" applyAlignment="1">
      <alignment horizontal="center"/>
    </xf>
    <xf numFmtId="0" fontId="8" fillId="0" borderId="2" xfId="0" applyFont="1" applyBorder="1"/>
    <xf numFmtId="0" fontId="38" fillId="0" borderId="1" xfId="0" applyFont="1" applyBorder="1"/>
    <xf numFmtId="0" fontId="8" fillId="2" borderId="2" xfId="0" applyFont="1" applyFill="1" applyBorder="1"/>
    <xf numFmtId="0" fontId="2" fillId="2" borderId="1" xfId="0" applyFont="1" applyFill="1" applyBorder="1" applyAlignment="1">
      <alignment vertical="center"/>
    </xf>
    <xf numFmtId="49" fontId="36" fillId="0" borderId="0" xfId="5" applyNumberFormat="1" applyFont="1" applyFill="1" applyBorder="1" applyAlignment="1" applyProtection="1">
      <alignment horizontal="left" vertical="center" indent="1"/>
      <protection hidden="1"/>
    </xf>
    <xf numFmtId="0" fontId="36" fillId="0" borderId="0" xfId="10" applyFont="1" applyAlignment="1">
      <alignment vertical="center"/>
    </xf>
    <xf numFmtId="0" fontId="38" fillId="0" borderId="0" xfId="0" quotePrefix="1" applyFont="1" applyAlignment="1">
      <alignment vertical="top" wrapText="1"/>
    </xf>
    <xf numFmtId="0" fontId="8" fillId="0" borderId="0" xfId="10" applyFont="1" applyAlignment="1">
      <alignment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left" wrapText="1"/>
    </xf>
    <xf numFmtId="166" fontId="38" fillId="0" borderId="0" xfId="6" applyFont="1" applyFill="1" applyBorder="1" applyAlignment="1">
      <alignment horizontal="center" vertical="center"/>
    </xf>
    <xf numFmtId="49" fontId="38" fillId="0" borderId="0" xfId="5" applyNumberFormat="1" applyFont="1" applyFill="1" applyBorder="1" applyAlignment="1" applyProtection="1">
      <alignment horizontal="left" vertical="center" indent="1"/>
      <protection hidden="1"/>
    </xf>
    <xf numFmtId="0" fontId="8" fillId="0" borderId="0" xfId="0" quotePrefix="1" applyFont="1"/>
    <xf numFmtId="49" fontId="11" fillId="0" borderId="7" xfId="5" applyNumberFormat="1" applyFont="1" applyFill="1" applyBorder="1" applyAlignment="1" applyProtection="1">
      <alignment horizontal="left" vertical="center"/>
      <protection hidden="1"/>
    </xf>
    <xf numFmtId="0" fontId="8" fillId="0" borderId="0" xfId="0" quotePrefix="1" applyFont="1" applyAlignment="1">
      <alignment vertical="center"/>
    </xf>
    <xf numFmtId="0" fontId="2" fillId="0" borderId="0" xfId="1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5" fontId="13" fillId="0" borderId="0" xfId="6" applyNumberFormat="1" applyFont="1" applyFill="1" applyBorder="1"/>
    <xf numFmtId="0" fontId="36" fillId="3" borderId="0" xfId="0" applyFont="1" applyFill="1"/>
    <xf numFmtId="0" fontId="39" fillId="0" borderId="0" xfId="0" quotePrefix="1" applyFont="1" applyAlignment="1">
      <alignment horizontal="center"/>
    </xf>
    <xf numFmtId="0" fontId="9" fillId="0" borderId="0" xfId="0" quotePrefix="1" applyFont="1"/>
    <xf numFmtId="168" fontId="38" fillId="0" borderId="0" xfId="2" applyNumberFormat="1" applyFont="1" applyFill="1" applyBorder="1" applyAlignment="1" applyProtection="1">
      <alignment horizontal="center" vertical="center"/>
      <protection locked="0"/>
    </xf>
    <xf numFmtId="49" fontId="38" fillId="0" borderId="0" xfId="5" applyNumberFormat="1" applyFont="1" applyFill="1" applyBorder="1" applyAlignment="1" applyProtection="1">
      <alignment horizontal="left" vertical="center" indent="1"/>
    </xf>
    <xf numFmtId="49" fontId="11" fillId="0" borderId="7" xfId="5" applyNumberFormat="1" applyFont="1" applyFill="1" applyBorder="1" applyAlignment="1" applyProtection="1">
      <alignment horizontal="left" vertical="center" indent="2"/>
    </xf>
    <xf numFmtId="49" fontId="11" fillId="0" borderId="1" xfId="5" applyNumberFormat="1" applyFont="1" applyFill="1" applyBorder="1" applyAlignment="1" applyProtection="1">
      <alignment horizontal="left" vertical="center" indent="2"/>
    </xf>
    <xf numFmtId="0" fontId="42" fillId="3" borderId="0" xfId="10" applyFont="1" applyFill="1" applyAlignment="1">
      <alignment vertical="center"/>
    </xf>
    <xf numFmtId="0" fontId="42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0" borderId="0" xfId="10" applyFont="1" applyAlignment="1">
      <alignment horizontal="center"/>
    </xf>
    <xf numFmtId="0" fontId="36" fillId="3" borderId="2" xfId="0" applyFont="1" applyFill="1" applyBorder="1"/>
    <xf numFmtId="0" fontId="36" fillId="3" borderId="1" xfId="0" applyFont="1" applyFill="1" applyBorder="1"/>
    <xf numFmtId="0" fontId="36" fillId="0" borderId="0" xfId="0" applyFont="1" applyAlignment="1">
      <alignment horizontal="center" vertical="center"/>
    </xf>
    <xf numFmtId="0" fontId="18" fillId="3" borderId="0" xfId="0" applyFont="1" applyFill="1" applyAlignment="1">
      <alignment vertical="center"/>
    </xf>
    <xf numFmtId="165" fontId="18" fillId="0" borderId="0" xfId="6" applyNumberFormat="1" applyFont="1" applyFill="1" applyBorder="1" applyAlignment="1">
      <alignment horizontal="left" vertical="center" wrapText="1"/>
    </xf>
    <xf numFmtId="165" fontId="39" fillId="0" borderId="0" xfId="6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9" fillId="3" borderId="0" xfId="0" quotePrefix="1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13" fillId="0" borderId="0" xfId="0" quotePrefix="1" applyFont="1" applyAlignment="1">
      <alignment vertical="top" wrapText="1"/>
    </xf>
    <xf numFmtId="0" fontId="20" fillId="3" borderId="0" xfId="0" quotePrefix="1" applyFont="1" applyFill="1" applyAlignment="1">
      <alignment horizontal="center" vertical="center"/>
    </xf>
    <xf numFmtId="0" fontId="44" fillId="3" borderId="0" xfId="0" applyFont="1" applyFill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165" fontId="39" fillId="0" borderId="0" xfId="6" applyNumberFormat="1" applyFont="1" applyFill="1" applyBorder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0" fontId="35" fillId="3" borderId="0" xfId="0" applyFont="1" applyFill="1" applyAlignment="1">
      <alignment vertical="center"/>
    </xf>
    <xf numFmtId="165" fontId="35" fillId="0" borderId="0" xfId="6" applyNumberFormat="1" applyFont="1" applyFill="1" applyBorder="1" applyAlignment="1">
      <alignment horizontal="left" vertical="center" wrapText="1"/>
    </xf>
    <xf numFmtId="0" fontId="36" fillId="3" borderId="0" xfId="0" applyFont="1" applyFill="1" applyAlignment="1">
      <alignment vertical="center"/>
    </xf>
    <xf numFmtId="165" fontId="36" fillId="0" borderId="0" xfId="6" applyNumberFormat="1" applyFont="1" applyFill="1" applyBorder="1" applyAlignment="1">
      <alignment horizontal="left" vertical="center" wrapText="1"/>
    </xf>
    <xf numFmtId="165" fontId="38" fillId="0" borderId="0" xfId="6" applyNumberFormat="1" applyFont="1" applyFill="1" applyBorder="1" applyAlignment="1">
      <alignment horizontal="right" vertical="center" wrapText="1"/>
    </xf>
    <xf numFmtId="0" fontId="42" fillId="3" borderId="0" xfId="0" applyFont="1" applyFill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vertical="top"/>
    </xf>
    <xf numFmtId="0" fontId="38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9" fillId="2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/>
    </xf>
    <xf numFmtId="0" fontId="5" fillId="0" borderId="0" xfId="3" applyFill="1" applyBorder="1" applyAlignment="1" applyProtection="1">
      <alignment horizontal="right"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8" fillId="0" borderId="0" xfId="0" quotePrefix="1" applyFont="1" applyAlignment="1">
      <alignment horizontal="center" vertical="center"/>
    </xf>
    <xf numFmtId="37" fontId="39" fillId="0" borderId="0" xfId="6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46" fillId="0" borderId="0" xfId="0" applyFont="1"/>
    <xf numFmtId="0" fontId="37" fillId="0" borderId="7" xfId="0" applyFont="1" applyBorder="1" applyAlignment="1">
      <alignment horizontal="left" vertical="center" wrapText="1"/>
    </xf>
    <xf numFmtId="0" fontId="46" fillId="0" borderId="0" xfId="0" quotePrefix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4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164" fontId="38" fillId="0" borderId="0" xfId="0" applyNumberFormat="1" applyFont="1" applyAlignment="1">
      <alignment horizontal="center" vertical="center" wrapText="1"/>
    </xf>
    <xf numFmtId="0" fontId="2" fillId="2" borderId="1" xfId="8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169" fontId="22" fillId="0" borderId="0" xfId="2" applyNumberFormat="1" applyFont="1" applyProtection="1"/>
    <xf numFmtId="0" fontId="10" fillId="2" borderId="5" xfId="0" applyFont="1" applyFill="1" applyBorder="1"/>
    <xf numFmtId="0" fontId="11" fillId="0" borderId="5" xfId="0" applyFont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65" fontId="11" fillId="0" borderId="0" xfId="1" applyNumberFormat="1" applyFont="1" applyBorder="1"/>
    <xf numFmtId="49" fontId="2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165" fontId="9" fillId="2" borderId="12" xfId="6" applyNumberFormat="1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23" fillId="0" borderId="0" xfId="1" applyNumberFormat="1" applyFont="1" applyAlignment="1" applyProtection="1">
      <alignment vertical="center"/>
    </xf>
    <xf numFmtId="0" fontId="9" fillId="2" borderId="0" xfId="4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center" wrapText="1"/>
    </xf>
    <xf numFmtId="165" fontId="9" fillId="2" borderId="1" xfId="6" applyNumberFormat="1" applyFont="1" applyFill="1" applyBorder="1" applyAlignment="1">
      <alignment horizontal="right" vertical="center" wrapText="1"/>
    </xf>
    <xf numFmtId="0" fontId="49" fillId="0" borderId="0" xfId="0" applyFont="1"/>
    <xf numFmtId="17" fontId="2" fillId="2" borderId="3" xfId="8" quotePrefix="1" applyNumberFormat="1" applyFont="1" applyFill="1" applyBorder="1" applyAlignment="1" applyProtection="1">
      <alignment horizontal="center" vertical="center" wrapText="1"/>
      <protection locked="0"/>
    </xf>
    <xf numFmtId="164" fontId="21" fillId="0" borderId="0" xfId="0" applyNumberFormat="1" applyFont="1" applyAlignment="1">
      <alignment horizontal="left" vertical="center" wrapText="1"/>
    </xf>
    <xf numFmtId="43" fontId="29" fillId="0" borderId="0" xfId="1" applyFont="1" applyAlignment="1" applyProtection="1">
      <alignment vertical="center"/>
    </xf>
    <xf numFmtId="0" fontId="13" fillId="4" borderId="0" xfId="0" quotePrefix="1" applyFont="1" applyFill="1" applyAlignment="1">
      <alignment vertical="top" wrapText="1"/>
    </xf>
    <xf numFmtId="17" fontId="10" fillId="2" borderId="1" xfId="0" quotePrefix="1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3" fontId="4" fillId="3" borderId="1" xfId="1" applyFont="1" applyFill="1" applyBorder="1" applyAlignment="1" applyProtection="1">
      <alignment horizontal="center"/>
    </xf>
    <xf numFmtId="165" fontId="0" fillId="0" borderId="0" xfId="0" applyNumberFormat="1" applyAlignment="1">
      <alignment vertical="center"/>
    </xf>
    <xf numFmtId="3" fontId="36" fillId="3" borderId="0" xfId="0" applyNumberFormat="1" applyFont="1" applyFill="1"/>
    <xf numFmtId="0" fontId="8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165" fontId="9" fillId="2" borderId="9" xfId="6" applyNumberFormat="1" applyFont="1" applyFill="1" applyBorder="1" applyAlignment="1">
      <alignment horizontal="center" vertical="center" wrapText="1"/>
    </xf>
    <xf numFmtId="165" fontId="9" fillId="2" borderId="11" xfId="6" applyNumberFormat="1" applyFont="1" applyFill="1" applyBorder="1" applyAlignment="1">
      <alignment horizontal="center" vertical="center" wrapText="1"/>
    </xf>
    <xf numFmtId="165" fontId="9" fillId="2" borderId="15" xfId="6" applyNumberFormat="1" applyFont="1" applyFill="1" applyBorder="1" applyAlignment="1">
      <alignment horizontal="center" vertical="center" wrapText="1"/>
    </xf>
    <xf numFmtId="43" fontId="4" fillId="3" borderId="9" xfId="1" applyFont="1" applyFill="1" applyBorder="1" applyAlignment="1" applyProtection="1">
      <alignment horizontal="center"/>
    </xf>
    <xf numFmtId="43" fontId="4" fillId="3" borderId="11" xfId="1" applyFont="1" applyFill="1" applyBorder="1" applyAlignment="1" applyProtection="1">
      <alignment horizontal="center"/>
    </xf>
    <xf numFmtId="0" fontId="0" fillId="0" borderId="15" xfId="0" applyBorder="1"/>
    <xf numFmtId="165" fontId="11" fillId="0" borderId="0" xfId="0" applyNumberFormat="1" applyFont="1"/>
    <xf numFmtId="9" fontId="2" fillId="2" borderId="25" xfId="2" applyFont="1" applyFill="1" applyBorder="1" applyAlignment="1">
      <alignment horizontal="center" vertical="center" wrapText="1"/>
    </xf>
    <xf numFmtId="9" fontId="2" fillId="2" borderId="26" xfId="2" applyFont="1" applyFill="1" applyBorder="1" applyAlignment="1">
      <alignment horizontal="center" vertical="center" wrapText="1"/>
    </xf>
    <xf numFmtId="9" fontId="2" fillId="2" borderId="27" xfId="2" applyFont="1" applyFill="1" applyBorder="1" applyAlignment="1">
      <alignment horizontal="center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16" xfId="0" applyFont="1" applyBorder="1" applyAlignment="1">
      <alignment horizontal="left" vertical="center" wrapText="1" indent="1"/>
    </xf>
    <xf numFmtId="165" fontId="8" fillId="2" borderId="11" xfId="6" applyNumberFormat="1" applyFont="1" applyFill="1" applyBorder="1" applyAlignment="1">
      <alignment horizontal="right" vertical="center" wrapText="1"/>
    </xf>
    <xf numFmtId="165" fontId="8" fillId="0" borderId="0" xfId="6" applyNumberFormat="1" applyFont="1" applyFill="1" applyBorder="1"/>
    <xf numFmtId="165" fontId="2" fillId="2" borderId="18" xfId="6" applyNumberFormat="1" applyFont="1" applyFill="1" applyBorder="1" applyAlignment="1" applyProtection="1">
      <alignment horizontal="center" vertical="center" wrapText="1"/>
      <protection hidden="1"/>
    </xf>
    <xf numFmtId="167" fontId="9" fillId="6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center" vertical="center"/>
    </xf>
    <xf numFmtId="165" fontId="2" fillId="2" borderId="1" xfId="6" applyNumberFormat="1" applyFont="1" applyFill="1" applyBorder="1" applyAlignment="1">
      <alignment horizontal="left" vertical="center"/>
    </xf>
    <xf numFmtId="165" fontId="39" fillId="7" borderId="3" xfId="1" applyNumberFormat="1" applyFont="1" applyFill="1" applyBorder="1" applyAlignment="1">
      <alignment vertical="center"/>
    </xf>
    <xf numFmtId="165" fontId="39" fillId="7" borderId="3" xfId="1" applyNumberFormat="1" applyFont="1" applyFill="1" applyBorder="1" applyAlignment="1">
      <alignment horizontal="right" vertical="center"/>
    </xf>
    <xf numFmtId="165" fontId="37" fillId="7" borderId="3" xfId="1" applyNumberFormat="1" applyFont="1" applyFill="1" applyBorder="1" applyAlignment="1">
      <alignment horizontal="right" vertical="center" wrapText="1"/>
    </xf>
    <xf numFmtId="165" fontId="39" fillId="7" borderId="28" xfId="1" applyNumberFormat="1" applyFont="1" applyFill="1" applyBorder="1" applyAlignment="1">
      <alignment horizontal="right" vertical="center"/>
    </xf>
    <xf numFmtId="165" fontId="37" fillId="7" borderId="28" xfId="1" applyNumberFormat="1" applyFont="1" applyFill="1" applyBorder="1" applyAlignment="1">
      <alignment horizontal="right" vertical="center" wrapText="1"/>
    </xf>
    <xf numFmtId="0" fontId="38" fillId="8" borderId="5" xfId="0" applyFont="1" applyFill="1" applyBorder="1" applyAlignment="1">
      <alignment horizontal="right" vertical="center"/>
    </xf>
    <xf numFmtId="0" fontId="38" fillId="8" borderId="17" xfId="0" applyFont="1" applyFill="1" applyBorder="1" applyAlignment="1">
      <alignment horizontal="right" vertical="center"/>
    </xf>
    <xf numFmtId="0" fontId="38" fillId="8" borderId="9" xfId="0" applyFont="1" applyFill="1" applyBorder="1" applyAlignment="1">
      <alignment horizontal="right" vertical="center"/>
    </xf>
    <xf numFmtId="0" fontId="38" fillId="8" borderId="21" xfId="0" applyFont="1" applyFill="1" applyBorder="1" applyAlignment="1">
      <alignment horizontal="right" vertical="center"/>
    </xf>
    <xf numFmtId="165" fontId="48" fillId="7" borderId="14" xfId="1" applyNumberFormat="1" applyFont="1" applyFill="1" applyBorder="1" applyAlignment="1">
      <alignment horizontal="left" vertical="center" wrapText="1"/>
    </xf>
    <xf numFmtId="165" fontId="48" fillId="7" borderId="0" xfId="1" applyNumberFormat="1" applyFont="1" applyFill="1" applyBorder="1" applyAlignment="1">
      <alignment horizontal="left" vertical="center" wrapText="1"/>
    </xf>
    <xf numFmtId="168" fontId="48" fillId="7" borderId="14" xfId="2" applyNumberFormat="1" applyFont="1" applyFill="1" applyBorder="1" applyAlignment="1">
      <alignment horizontal="right" vertical="center" wrapText="1"/>
    </xf>
    <xf numFmtId="168" fontId="48" fillId="7" borderId="0" xfId="2" applyNumberFormat="1" applyFont="1" applyFill="1" applyBorder="1" applyAlignment="1">
      <alignment horizontal="right" vertical="center" wrapText="1"/>
    </xf>
    <xf numFmtId="169" fontId="48" fillId="7" borderId="14" xfId="2" applyNumberFormat="1" applyFont="1" applyFill="1" applyBorder="1" applyAlignment="1">
      <alignment horizontal="right" vertical="center" wrapText="1"/>
    </xf>
    <xf numFmtId="169" fontId="48" fillId="7" borderId="0" xfId="2" applyNumberFormat="1" applyFont="1" applyFill="1" applyBorder="1" applyAlignment="1">
      <alignment horizontal="right" vertical="center" wrapText="1"/>
    </xf>
    <xf numFmtId="10" fontId="12" fillId="7" borderId="14" xfId="2" applyNumberFormat="1" applyFont="1" applyFill="1" applyBorder="1" applyAlignment="1" applyProtection="1">
      <alignment horizontal="right" vertical="center"/>
      <protection locked="0"/>
    </xf>
    <xf numFmtId="10" fontId="12" fillId="7" borderId="0" xfId="2" applyNumberFormat="1" applyFont="1" applyFill="1" applyBorder="1" applyAlignment="1" applyProtection="1">
      <alignment horizontal="right" vertical="center"/>
      <protection locked="0"/>
    </xf>
    <xf numFmtId="169" fontId="12" fillId="7" borderId="14" xfId="2" applyNumberFormat="1" applyFont="1" applyFill="1" applyBorder="1" applyAlignment="1" applyProtection="1">
      <alignment horizontal="right" vertical="center"/>
      <protection locked="0"/>
    </xf>
    <xf numFmtId="169" fontId="12" fillId="7" borderId="0" xfId="2" applyNumberFormat="1" applyFont="1" applyFill="1" applyBorder="1" applyAlignment="1" applyProtection="1">
      <alignment horizontal="right" vertical="center"/>
      <protection locked="0"/>
    </xf>
    <xf numFmtId="165" fontId="48" fillId="7" borderId="13" xfId="1" applyNumberFormat="1" applyFont="1" applyFill="1" applyBorder="1" applyAlignment="1">
      <alignment horizontal="left" vertical="center" wrapText="1"/>
    </xf>
    <xf numFmtId="165" fontId="11" fillId="7" borderId="3" xfId="6" applyNumberFormat="1" applyFont="1" applyFill="1" applyBorder="1" applyAlignment="1" applyProtection="1">
      <alignment horizontal="center" vertical="center"/>
      <protection locked="0"/>
    </xf>
    <xf numFmtId="167" fontId="11" fillId="7" borderId="1" xfId="5" applyNumberFormat="1" applyFont="1" applyFill="1" applyBorder="1" applyAlignment="1" applyProtection="1">
      <alignment horizontal="center" vertical="center"/>
      <protection locked="0"/>
    </xf>
    <xf numFmtId="165" fontId="37" fillId="7" borderId="3" xfId="6" applyNumberFormat="1" applyFont="1" applyFill="1" applyBorder="1" applyAlignment="1" applyProtection="1">
      <alignment horizontal="center" vertical="center"/>
      <protection locked="0"/>
    </xf>
    <xf numFmtId="165" fontId="37" fillId="7" borderId="1" xfId="6" applyNumberFormat="1" applyFont="1" applyFill="1" applyBorder="1" applyAlignment="1" applyProtection="1">
      <alignment horizontal="center" vertical="center"/>
      <protection locked="0"/>
    </xf>
    <xf numFmtId="165" fontId="11" fillId="7" borderId="1" xfId="6" applyNumberFormat="1" applyFont="1" applyFill="1" applyBorder="1" applyAlignment="1" applyProtection="1">
      <alignment horizontal="center" vertical="center"/>
      <protection locked="0"/>
    </xf>
    <xf numFmtId="164" fontId="11" fillId="0" borderId="35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center" wrapText="1"/>
    </xf>
    <xf numFmtId="165" fontId="48" fillId="7" borderId="36" xfId="1" applyNumberFormat="1" applyFont="1" applyFill="1" applyBorder="1" applyAlignment="1">
      <alignment horizontal="left" vertical="center" wrapText="1"/>
    </xf>
    <xf numFmtId="165" fontId="48" fillId="7" borderId="37" xfId="1" applyNumberFormat="1" applyFont="1" applyFill="1" applyBorder="1" applyAlignment="1">
      <alignment horizontal="left" vertical="center" wrapText="1"/>
    </xf>
    <xf numFmtId="165" fontId="48" fillId="7" borderId="35" xfId="1" applyNumberFormat="1" applyFont="1" applyFill="1" applyBorder="1" applyAlignment="1">
      <alignment horizontal="left" vertical="center" wrapText="1"/>
    </xf>
    <xf numFmtId="171" fontId="11" fillId="7" borderId="1" xfId="6" applyNumberFormat="1" applyFont="1" applyFill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vertical="center" wrapText="1"/>
    </xf>
    <xf numFmtId="165" fontId="9" fillId="2" borderId="34" xfId="6" applyNumberFormat="1" applyFont="1" applyFill="1" applyBorder="1" applyAlignment="1">
      <alignment horizontal="right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35" xfId="0" applyFont="1" applyBorder="1" applyAlignment="1">
      <alignment vertical="center" wrapText="1"/>
    </xf>
    <xf numFmtId="165" fontId="39" fillId="0" borderId="35" xfId="6" applyNumberFormat="1" applyFont="1" applyFill="1" applyBorder="1" applyAlignment="1">
      <alignment horizontal="right" vertical="center" wrapText="1"/>
    </xf>
    <xf numFmtId="165" fontId="11" fillId="7" borderId="9" xfId="1" applyNumberFormat="1" applyFont="1" applyFill="1" applyBorder="1"/>
    <xf numFmtId="165" fontId="11" fillId="7" borderId="11" xfId="1" applyNumberFormat="1" applyFont="1" applyFill="1" applyBorder="1"/>
    <xf numFmtId="165" fontId="11" fillId="7" borderId="15" xfId="1" applyNumberFormat="1" applyFont="1" applyFill="1" applyBorder="1"/>
    <xf numFmtId="0" fontId="37" fillId="0" borderId="35" xfId="8" applyFont="1" applyBorder="1" applyAlignment="1" applyProtection="1">
      <alignment vertical="center" wrapText="1"/>
      <protection locked="0"/>
    </xf>
    <xf numFmtId="165" fontId="37" fillId="0" borderId="35" xfId="6" applyNumberFormat="1" applyFont="1" applyFill="1" applyBorder="1" applyAlignment="1">
      <alignment horizontal="center" vertical="center" wrapText="1"/>
    </xf>
    <xf numFmtId="164" fontId="37" fillId="0" borderId="35" xfId="0" applyNumberFormat="1" applyFont="1" applyBorder="1" applyAlignment="1">
      <alignment horizontal="center" vertical="center" wrapText="1"/>
    </xf>
    <xf numFmtId="0" fontId="37" fillId="0" borderId="35" xfId="0" applyFont="1" applyBorder="1" applyAlignment="1">
      <alignment horizontal="left" vertical="center" wrapText="1"/>
    </xf>
    <xf numFmtId="166" fontId="37" fillId="0" borderId="35" xfId="6" applyFont="1" applyFill="1" applyBorder="1" applyAlignment="1">
      <alignment horizontal="center" vertical="center" wrapText="1"/>
    </xf>
    <xf numFmtId="165" fontId="11" fillId="7" borderId="0" xfId="1" applyNumberFormat="1" applyFont="1" applyFill="1" applyBorder="1" applyAlignment="1">
      <alignment vertical="center"/>
    </xf>
    <xf numFmtId="0" fontId="9" fillId="2" borderId="0" xfId="8" applyFont="1" applyFill="1" applyAlignment="1" applyProtection="1">
      <alignment horizontal="center" vertical="center"/>
      <protection locked="0"/>
    </xf>
    <xf numFmtId="0" fontId="9" fillId="2" borderId="33" xfId="8" applyFont="1" applyFill="1" applyBorder="1" applyAlignment="1" applyProtection="1">
      <alignment horizontal="center" vertical="center"/>
      <protection locked="0"/>
    </xf>
    <xf numFmtId="0" fontId="9" fillId="2" borderId="33" xfId="8" applyFont="1" applyFill="1" applyBorder="1" applyAlignment="1" applyProtection="1">
      <alignment vertical="center" wrapText="1"/>
      <protection locked="0"/>
    </xf>
    <xf numFmtId="165" fontId="9" fillId="2" borderId="39" xfId="6" applyNumberFormat="1" applyFont="1" applyFill="1" applyBorder="1" applyAlignment="1">
      <alignment horizontal="center" vertical="center" wrapText="1"/>
    </xf>
    <xf numFmtId="165" fontId="9" fillId="2" borderId="40" xfId="6" applyNumberFormat="1" applyFont="1" applyFill="1" applyBorder="1" applyAlignment="1">
      <alignment horizontal="center" vertical="center" wrapText="1"/>
    </xf>
    <xf numFmtId="165" fontId="8" fillId="2" borderId="40" xfId="6" applyNumberFormat="1" applyFont="1" applyFill="1" applyBorder="1" applyAlignment="1">
      <alignment horizontal="right" vertical="center" wrapText="1"/>
    </xf>
    <xf numFmtId="165" fontId="9" fillId="2" borderId="41" xfId="6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10" fillId="2" borderId="31" xfId="4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vertical="center"/>
    </xf>
    <xf numFmtId="43" fontId="4" fillId="2" borderId="31" xfId="1" applyFont="1" applyFill="1" applyBorder="1" applyAlignment="1" applyProtection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3" fontId="4" fillId="2" borderId="19" xfId="1" applyFont="1" applyFill="1" applyBorder="1" applyAlignment="1" applyProtection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170" fontId="10" fillId="2" borderId="28" xfId="7" quotePrefix="1" applyNumberFormat="1" applyFont="1" applyFill="1" applyBorder="1" applyAlignment="1" applyProtection="1">
      <alignment horizontal="center" vertical="center"/>
      <protection locked="0"/>
    </xf>
    <xf numFmtId="49" fontId="29" fillId="3" borderId="31" xfId="0" applyNumberFormat="1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9" fillId="2" borderId="31" xfId="4" applyFont="1" applyFill="1" applyBorder="1" applyAlignment="1">
      <alignment horizontal="left" vertical="center"/>
    </xf>
    <xf numFmtId="165" fontId="9" fillId="2" borderId="28" xfId="6" applyNumberFormat="1" applyFont="1" applyFill="1" applyBorder="1" applyAlignment="1" applyProtection="1">
      <alignment horizontal="center" vertical="center"/>
      <protection locked="0"/>
    </xf>
    <xf numFmtId="0" fontId="9" fillId="2" borderId="31" xfId="4" applyFont="1" applyFill="1" applyBorder="1" applyAlignment="1">
      <alignment horizontal="center" vertical="center"/>
    </xf>
    <xf numFmtId="167" fontId="9" fillId="2" borderId="3" xfId="5" applyNumberFormat="1" applyFont="1" applyFill="1" applyBorder="1" applyAlignment="1" applyProtection="1">
      <alignment horizontal="center" vertical="center"/>
      <protection locked="0"/>
    </xf>
    <xf numFmtId="167" fontId="9" fillId="2" borderId="28" xfId="5" applyNumberFormat="1" applyFont="1" applyFill="1" applyBorder="1" applyAlignment="1" applyProtection="1">
      <alignment horizontal="center" vertical="center"/>
      <protection locked="0"/>
    </xf>
    <xf numFmtId="164" fontId="21" fillId="0" borderId="35" xfId="0" applyNumberFormat="1" applyFont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167" fontId="11" fillId="7" borderId="1" xfId="6" applyNumberFormat="1" applyFont="1" applyFill="1" applyBorder="1" applyAlignment="1">
      <alignment horizontal="center" vertical="center"/>
    </xf>
    <xf numFmtId="167" fontId="11" fillId="7" borderId="3" xfId="6" applyNumberFormat="1" applyFont="1" applyFill="1" applyBorder="1" applyAlignment="1">
      <alignment horizontal="center" vertical="center"/>
    </xf>
    <xf numFmtId="165" fontId="37" fillId="7" borderId="8" xfId="6" applyNumberFormat="1" applyFont="1" applyFill="1" applyBorder="1" applyAlignment="1">
      <alignment horizontal="center" vertical="center"/>
    </xf>
    <xf numFmtId="168" fontId="37" fillId="7" borderId="3" xfId="6" applyNumberFormat="1" applyFont="1" applyFill="1" applyBorder="1" applyAlignment="1">
      <alignment horizontal="center" vertical="center"/>
    </xf>
    <xf numFmtId="168" fontId="37" fillId="7" borderId="10" xfId="6" applyNumberFormat="1" applyFont="1" applyFill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165" fontId="48" fillId="7" borderId="52" xfId="1" applyNumberFormat="1" applyFont="1" applyFill="1" applyBorder="1" applyAlignment="1">
      <alignment horizontal="left" vertical="center" wrapText="1"/>
    </xf>
    <xf numFmtId="17" fontId="8" fillId="2" borderId="53" xfId="1" quotePrefix="1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43" fontId="4" fillId="2" borderId="0" xfId="1" applyFont="1" applyFill="1" applyBorder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43" fontId="4" fillId="3" borderId="0" xfId="1" applyFont="1" applyFill="1" applyBorder="1" applyAlignment="1" applyProtection="1">
      <alignment horizontal="center" vertical="center"/>
    </xf>
    <xf numFmtId="43" fontId="4" fillId="3" borderId="2" xfId="1" applyFont="1" applyFill="1" applyBorder="1" applyAlignment="1" applyProtection="1">
      <alignment horizontal="center" vertical="center"/>
    </xf>
    <xf numFmtId="0" fontId="8" fillId="2" borderId="0" xfId="4" applyFont="1" applyFill="1" applyAlignment="1">
      <alignment vertical="center"/>
    </xf>
    <xf numFmtId="43" fontId="8" fillId="2" borderId="3" xfId="1" applyFont="1" applyFill="1" applyBorder="1" applyAlignment="1" applyProtection="1">
      <alignment horizontal="center" vertical="center"/>
    </xf>
    <xf numFmtId="43" fontId="8" fillId="2" borderId="1" xfId="1" applyFont="1" applyFill="1" applyBorder="1" applyAlignment="1" applyProtection="1">
      <alignment horizontal="center" vertical="center"/>
    </xf>
    <xf numFmtId="43" fontId="8" fillId="2" borderId="0" xfId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2" borderId="31" xfId="0" applyNumberFormat="1" applyFont="1" applyFill="1" applyBorder="1" applyAlignment="1">
      <alignment horizontal="left" vertical="center"/>
    </xf>
    <xf numFmtId="17" fontId="8" fillId="2" borderId="0" xfId="1" quotePrefix="1" applyNumberFormat="1" applyFont="1" applyFill="1" applyBorder="1" applyAlignment="1" applyProtection="1">
      <alignment horizontal="center" vertical="center"/>
    </xf>
    <xf numFmtId="17" fontId="8" fillId="2" borderId="31" xfId="1" quotePrefix="1" applyNumberFormat="1" applyFont="1" applyFill="1" applyBorder="1" applyAlignment="1" applyProtection="1">
      <alignment horizontal="center" vertical="center"/>
    </xf>
    <xf numFmtId="43" fontId="4" fillId="3" borderId="3" xfId="1" applyFont="1" applyFill="1" applyBorder="1" applyAlignment="1" applyProtection="1">
      <alignment horizontal="center" vertical="center"/>
    </xf>
    <xf numFmtId="43" fontId="4" fillId="3" borderId="1" xfId="1" applyFont="1" applyFill="1" applyBorder="1" applyAlignment="1" applyProtection="1">
      <alignment horizontal="center" vertical="center"/>
    </xf>
    <xf numFmtId="168" fontId="17" fillId="0" borderId="4" xfId="2" applyNumberFormat="1" applyFont="1" applyFill="1" applyBorder="1" applyAlignment="1">
      <alignment horizontal="left" vertical="center" wrapText="1"/>
    </xf>
    <xf numFmtId="1" fontId="54" fillId="0" borderId="0" xfId="0" applyNumberFormat="1" applyFont="1"/>
    <xf numFmtId="167" fontId="11" fillId="7" borderId="54" xfId="6" applyNumberFormat="1" applyFont="1" applyFill="1" applyBorder="1" applyAlignment="1">
      <alignment horizontal="center" vertical="center"/>
    </xf>
    <xf numFmtId="165" fontId="22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3" fillId="4" borderId="0" xfId="0" quotePrefix="1" applyFont="1" applyFill="1" applyAlignment="1">
      <alignment horizontal="justify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3" fillId="4" borderId="0" xfId="0" quotePrefix="1" applyFont="1" applyFill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164" fontId="33" fillId="0" borderId="35" xfId="0" applyNumberFormat="1" applyFont="1" applyBorder="1" applyAlignment="1">
      <alignment horizontal="left" vertical="center" wrapText="1"/>
    </xf>
    <xf numFmtId="164" fontId="33" fillId="0" borderId="0" xfId="0" applyNumberFormat="1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9" fontId="2" fillId="2" borderId="23" xfId="2" applyFont="1" applyFill="1" applyBorder="1" applyAlignment="1">
      <alignment horizontal="center" vertical="center" wrapText="1"/>
    </xf>
    <xf numFmtId="9" fontId="2" fillId="2" borderId="24" xfId="2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>
      <alignment horizontal="center" vertical="center"/>
    </xf>
    <xf numFmtId="37" fontId="2" fillId="2" borderId="2" xfId="0" applyNumberFormat="1" applyFont="1" applyFill="1" applyBorder="1" applyAlignment="1">
      <alignment horizontal="center" vertical="center"/>
    </xf>
    <xf numFmtId="37" fontId="2" fillId="2" borderId="0" xfId="0" applyNumberFormat="1" applyFont="1" applyFill="1" applyAlignment="1">
      <alignment horizontal="center" vertical="center"/>
    </xf>
    <xf numFmtId="37" fontId="2" fillId="2" borderId="1" xfId="0" quotePrefix="1" applyNumberFormat="1" applyFont="1" applyFill="1" applyBorder="1" applyAlignment="1">
      <alignment horizontal="center" vertical="center"/>
    </xf>
    <xf numFmtId="37" fontId="37" fillId="7" borderId="7" xfId="6" applyNumberFormat="1" applyFont="1" applyFill="1" applyBorder="1" applyAlignment="1">
      <alignment horizontal="center" vertical="center" wrapText="1"/>
    </xf>
    <xf numFmtId="37" fontId="37" fillId="7" borderId="6" xfId="6" applyNumberFormat="1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 wrapText="1"/>
    </xf>
    <xf numFmtId="0" fontId="34" fillId="4" borderId="0" xfId="0" applyFont="1" applyFill="1" applyAlignment="1">
      <alignment horizontal="justify" vertical="top" wrapText="1"/>
    </xf>
    <xf numFmtId="0" fontId="13" fillId="4" borderId="0" xfId="0" quotePrefix="1" applyFont="1" applyFill="1" applyAlignment="1">
      <alignment horizontal="justify" vertical="top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165" fontId="2" fillId="2" borderId="16" xfId="6" applyNumberFormat="1" applyFont="1" applyFill="1" applyBorder="1" applyAlignment="1">
      <alignment horizontal="center" vertical="center"/>
    </xf>
    <xf numFmtId="165" fontId="2" fillId="2" borderId="31" xfId="6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wrapText="1"/>
    </xf>
    <xf numFmtId="0" fontId="9" fillId="2" borderId="18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7" fontId="2" fillId="2" borderId="29" xfId="0" quotePrefix="1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13">
    <cellStyle name="Hiperlink" xfId="3" builtinId="8"/>
    <cellStyle name="Normal" xfId="0" builtinId="0"/>
    <cellStyle name="Normal 10 2 2 2" xfId="4" xr:uid="{F9E79D05-58AF-4DF3-9177-0CA2D612908D}"/>
    <cellStyle name="Normal 2" xfId="12" xr:uid="{D866A5F4-1381-44C8-96A2-0B84A2268B36}"/>
    <cellStyle name="Normal 2 2" xfId="8" xr:uid="{0C342608-7158-47E9-AA31-556103283535}"/>
    <cellStyle name="Normal 2 2 2" xfId="9" xr:uid="{B19C30FF-8DCF-4FB3-9065-22CFAEF023CF}"/>
    <cellStyle name="Normal 21" xfId="10" xr:uid="{DDB13879-D96B-4047-BF4D-59957CF0B4FB}"/>
    <cellStyle name="Porcentagem" xfId="2" builtinId="5"/>
    <cellStyle name="Separador de milhares 2" xfId="7" xr:uid="{CEB0E534-351D-4961-8676-8E4634CEFE90}"/>
    <cellStyle name="Separador de milhares 65" xfId="5" xr:uid="{B220491D-C098-4218-B012-A6E793A9E5C8}"/>
    <cellStyle name="Vírgula" xfId="1" builtinId="3"/>
    <cellStyle name="Vírgula 10 6" xfId="11" xr:uid="{C2D83786-8609-44F9-85DF-6531EF7801BF}"/>
    <cellStyle name="Vírgula 2" xfId="6" xr:uid="{C1B6C7A7-A4DA-4E78-96E0-5E2E24170024}"/>
  </cellStyles>
  <dxfs count="1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3-servidor-8.brde.com.br\Dados\SURIS\Relat&#243;rio%20Pillar%203\a.%20Relat&#243;rio%20de%20Pilar%203\BRDE%20Pilar%203%20202412%20-%2020250219_DLO_202412_20241231_V4.xlsx" TargetMode="External"/><Relationship Id="rId1" Type="http://schemas.openxmlformats.org/officeDocument/2006/relationships/externalLinkPath" Target="/SURIS/Relat&#243;rio%20Pillar%203/a.%20Relat&#243;rio%20de%20Pilar%203/BRDE%20Pilar%203%20202412%20-%2020250219_DLO_202412_20241231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m1"/>
      <sheetName val="ova"/>
      <sheetName val="ov1"/>
      <sheetName val="liqa"/>
      <sheetName val="cra"/>
      <sheetName val="mr1"/>
      <sheetName val="cr1"/>
      <sheetName val="cr2"/>
      <sheetName val="crb"/>
      <sheetName val="ccra"/>
      <sheetName val="seca"/>
      <sheetName val="mra"/>
      <sheetName val="irrbb1"/>
      <sheetName val="irrb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D2">
            <v>294361059.55000001</v>
          </cell>
        </row>
        <row r="8">
          <cell r="D8">
            <v>146553769.02000001</v>
          </cell>
        </row>
        <row r="18">
          <cell r="D18">
            <v>294361059.55000001</v>
          </cell>
        </row>
        <row r="20">
          <cell r="D20">
            <v>146553769.02000001</v>
          </cell>
        </row>
        <row r="22">
          <cell r="D22">
            <v>4463994330.96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F6B24-C2BC-4C1C-89CD-8FC563F8CC04}">
  <sheetPr>
    <tabColor theme="9" tint="0.79998168889431442"/>
    <pageSetUpPr fitToPage="1"/>
  </sheetPr>
  <dimension ref="B2:K40"/>
  <sheetViews>
    <sheetView showGridLines="0" zoomScaleNormal="100" workbookViewId="0">
      <selection activeCell="J28" sqref="J28"/>
    </sheetView>
  </sheetViews>
  <sheetFormatPr defaultRowHeight="14.5"/>
  <cols>
    <col min="1" max="1" width="5.7265625" style="5" customWidth="1"/>
    <col min="2" max="2" width="3.81640625" style="5" customWidth="1"/>
    <col min="3" max="3" width="63.26953125" style="5" customWidth="1"/>
    <col min="4" max="8" width="11" style="5" customWidth="1"/>
    <col min="9" max="9" width="10.1796875" style="5" bestFit="1" customWidth="1"/>
    <col min="10" max="16384" width="8.7265625" style="5"/>
  </cols>
  <sheetData>
    <row r="2" spans="2:11">
      <c r="B2" s="122" t="s">
        <v>0</v>
      </c>
      <c r="C2" s="341"/>
      <c r="D2" s="342"/>
      <c r="E2" s="343"/>
      <c r="F2" s="343"/>
      <c r="G2" s="343"/>
      <c r="H2" s="80"/>
    </row>
    <row r="3" spans="2:11" ht="3" customHeight="1">
      <c r="B3" s="344"/>
      <c r="C3" s="344"/>
      <c r="D3" s="345"/>
      <c r="E3" s="345"/>
      <c r="F3" s="345"/>
      <c r="G3" s="345"/>
      <c r="H3" s="346"/>
    </row>
    <row r="4" spans="2:11">
      <c r="B4" s="347"/>
      <c r="C4" s="347"/>
      <c r="D4" s="348" t="s">
        <v>1</v>
      </c>
      <c r="E4" s="349" t="s">
        <v>2</v>
      </c>
      <c r="F4" s="350" t="s">
        <v>37</v>
      </c>
      <c r="G4" s="351" t="s">
        <v>102</v>
      </c>
      <c r="H4" s="352" t="s">
        <v>103</v>
      </c>
    </row>
    <row r="5" spans="2:11">
      <c r="B5" s="347"/>
      <c r="C5" s="347"/>
      <c r="D5" s="348" t="s">
        <v>3</v>
      </c>
      <c r="E5" s="349" t="s">
        <v>38</v>
      </c>
      <c r="F5" s="350" t="s">
        <v>4</v>
      </c>
      <c r="G5" s="351" t="s">
        <v>5</v>
      </c>
      <c r="H5" s="352" t="s">
        <v>104</v>
      </c>
    </row>
    <row r="6" spans="2:11">
      <c r="B6" s="353"/>
      <c r="C6" s="312"/>
      <c r="D6" s="340" t="s">
        <v>174</v>
      </c>
      <c r="E6" s="354" t="s">
        <v>171</v>
      </c>
      <c r="F6" s="355" t="s">
        <v>167</v>
      </c>
      <c r="G6" s="355" t="s">
        <v>164</v>
      </c>
      <c r="H6" s="354" t="s">
        <v>163</v>
      </c>
    </row>
    <row r="7" spans="2:11" ht="3" customHeight="1">
      <c r="B7" s="344"/>
      <c r="C7" s="344"/>
      <c r="D7" s="356"/>
      <c r="E7" s="357"/>
      <c r="F7" s="345"/>
      <c r="G7" s="345"/>
      <c r="H7" s="345"/>
    </row>
    <row r="8" spans="2:11" ht="15" customHeight="1">
      <c r="B8" s="313" t="s">
        <v>6</v>
      </c>
      <c r="C8" s="314"/>
      <c r="D8" s="315"/>
      <c r="E8" s="315"/>
      <c r="F8" s="342"/>
      <c r="G8" s="316"/>
      <c r="H8" s="317"/>
    </row>
    <row r="9" spans="2:11" ht="15" customHeight="1">
      <c r="B9" s="215">
        <v>1</v>
      </c>
      <c r="C9" s="6" t="s">
        <v>7</v>
      </c>
      <c r="D9" s="264">
        <v>5217829.1606299998</v>
      </c>
      <c r="E9" s="264">
        <v>4514591.0840299996</v>
      </c>
      <c r="F9" s="265">
        <v>4463994.3309599999</v>
      </c>
      <c r="G9" s="265">
        <v>4512978.3240200002</v>
      </c>
      <c r="H9" s="265">
        <v>4400501.6425299998</v>
      </c>
      <c r="I9" s="230"/>
    </row>
    <row r="10" spans="2:11" ht="15" customHeight="1">
      <c r="B10" s="215">
        <v>2</v>
      </c>
      <c r="C10" s="6" t="s">
        <v>8</v>
      </c>
      <c r="D10" s="264">
        <v>5217829.1606299998</v>
      </c>
      <c r="E10" s="264">
        <v>4514591.0840299996</v>
      </c>
      <c r="F10" s="265">
        <v>4463994.3309599999</v>
      </c>
      <c r="G10" s="265">
        <v>4512978.3240200002</v>
      </c>
      <c r="H10" s="265">
        <v>4400501.6425299998</v>
      </c>
    </row>
    <row r="11" spans="2:11" ht="15" customHeight="1">
      <c r="B11" s="215">
        <v>3</v>
      </c>
      <c r="C11" s="6" t="s">
        <v>9</v>
      </c>
      <c r="D11" s="264">
        <v>5217829.1606299998</v>
      </c>
      <c r="E11" s="264">
        <v>4514591.0840299996</v>
      </c>
      <c r="F11" s="265">
        <v>4463994.3309599999</v>
      </c>
      <c r="G11" s="265">
        <v>4512978.3240200002</v>
      </c>
      <c r="H11" s="265">
        <v>4400501.6425299998</v>
      </c>
    </row>
    <row r="12" spans="2:11" ht="15" customHeight="1">
      <c r="B12" s="216" t="s">
        <v>10</v>
      </c>
      <c r="C12" s="6" t="s">
        <v>11</v>
      </c>
      <c r="D12" s="274">
        <v>0</v>
      </c>
      <c r="E12" s="339">
        <v>0</v>
      </c>
      <c r="F12" s="265">
        <v>0</v>
      </c>
      <c r="G12" s="265">
        <v>0</v>
      </c>
      <c r="H12" s="265">
        <v>0</v>
      </c>
    </row>
    <row r="13" spans="2:11" ht="15" customHeight="1">
      <c r="B13" s="216" t="s">
        <v>12</v>
      </c>
      <c r="C13" s="6" t="s">
        <v>13</v>
      </c>
      <c r="D13" s="274">
        <v>0</v>
      </c>
      <c r="E13" s="264">
        <v>0</v>
      </c>
      <c r="F13" s="265">
        <v>0</v>
      </c>
      <c r="G13" s="265">
        <v>0</v>
      </c>
      <c r="H13" s="265">
        <v>0</v>
      </c>
    </row>
    <row r="14" spans="2:11" ht="15" customHeight="1">
      <c r="B14" s="313" t="s">
        <v>14</v>
      </c>
      <c r="C14" s="314"/>
      <c r="D14" s="315"/>
      <c r="E14" s="315"/>
      <c r="F14" s="315"/>
      <c r="G14" s="315"/>
      <c r="H14" s="318"/>
    </row>
    <row r="15" spans="2:11" ht="15" customHeight="1">
      <c r="B15" s="215">
        <v>4</v>
      </c>
      <c r="C15" s="6" t="s">
        <v>15</v>
      </c>
      <c r="D15" s="264">
        <v>26297468.292060003</v>
      </c>
      <c r="E15" s="264">
        <v>25094511.77107</v>
      </c>
      <c r="F15" s="265">
        <v>25488200.283659998</v>
      </c>
      <c r="G15" s="265">
        <v>21122969.643539999</v>
      </c>
      <c r="H15" s="265">
        <v>20399421.812240001</v>
      </c>
      <c r="I15" s="230"/>
      <c r="K15" s="264"/>
    </row>
    <row r="16" spans="2:11" ht="15" customHeight="1">
      <c r="B16" s="313" t="s">
        <v>123</v>
      </c>
      <c r="C16" s="314"/>
      <c r="D16" s="315"/>
      <c r="E16" s="315"/>
      <c r="F16" s="315"/>
      <c r="G16" s="315"/>
      <c r="H16" s="318"/>
    </row>
    <row r="17" spans="2:8" ht="15" customHeight="1">
      <c r="B17" s="215">
        <v>5</v>
      </c>
      <c r="C17" s="6" t="s">
        <v>16</v>
      </c>
      <c r="D17" s="266">
        <v>0.19841564604929746</v>
      </c>
      <c r="E17" s="266">
        <v>0.17990352333670859</v>
      </c>
      <c r="F17" s="267">
        <v>0.17513964427773984</v>
      </c>
      <c r="G17" s="267">
        <v>0.21365264449926416</v>
      </c>
      <c r="H17" s="267">
        <v>0.21571697879640997</v>
      </c>
    </row>
    <row r="18" spans="2:8" ht="15" customHeight="1">
      <c r="B18" s="215">
        <v>6</v>
      </c>
      <c r="C18" s="6" t="s">
        <v>17</v>
      </c>
      <c r="D18" s="266">
        <v>0.19841564604929746</v>
      </c>
      <c r="E18" s="266">
        <v>0.17990352333670859</v>
      </c>
      <c r="F18" s="267">
        <v>0.17513964427773984</v>
      </c>
      <c r="G18" s="267">
        <v>0.21365264449926416</v>
      </c>
      <c r="H18" s="267">
        <v>0.21571697879640997</v>
      </c>
    </row>
    <row r="19" spans="2:8" ht="15" customHeight="1">
      <c r="B19" s="215">
        <v>7</v>
      </c>
      <c r="C19" s="6" t="s">
        <v>18</v>
      </c>
      <c r="D19" s="266">
        <v>0.19841564604929746</v>
      </c>
      <c r="E19" s="266">
        <v>0.17990352333670859</v>
      </c>
      <c r="F19" s="267">
        <v>0.17513964427773984</v>
      </c>
      <c r="G19" s="267">
        <v>0.21365264449926416</v>
      </c>
      <c r="H19" s="267">
        <v>0.21571697879640997</v>
      </c>
    </row>
    <row r="20" spans="2:8" ht="15" customHeight="1">
      <c r="B20" s="313" t="s">
        <v>124</v>
      </c>
      <c r="C20" s="314"/>
      <c r="D20" s="315"/>
      <c r="E20" s="315"/>
      <c r="F20" s="315"/>
      <c r="G20" s="315"/>
      <c r="H20" s="318"/>
    </row>
    <row r="21" spans="2:8" ht="15" customHeight="1">
      <c r="B21" s="215">
        <v>8</v>
      </c>
      <c r="C21" s="6" t="s">
        <v>19</v>
      </c>
      <c r="D21" s="268">
        <v>2.4999999999942957E-2</v>
      </c>
      <c r="E21" s="268">
        <v>2.5000000000129509E-2</v>
      </c>
      <c r="F21" s="269">
        <v>2.4999999999941149E-2</v>
      </c>
      <c r="G21" s="269">
        <v>2.5000000000071011E-2</v>
      </c>
      <c r="H21" s="269">
        <v>2.5000000000196081E-2</v>
      </c>
    </row>
    <row r="22" spans="2:8" ht="15" customHeight="1">
      <c r="B22" s="215">
        <v>9</v>
      </c>
      <c r="C22" s="6" t="s">
        <v>20</v>
      </c>
      <c r="D22" s="268">
        <v>0</v>
      </c>
      <c r="E22" s="268">
        <v>0</v>
      </c>
      <c r="F22" s="273">
        <v>0</v>
      </c>
      <c r="G22" s="273">
        <v>0</v>
      </c>
      <c r="H22" s="273">
        <v>0</v>
      </c>
    </row>
    <row r="23" spans="2:8" ht="15" customHeight="1">
      <c r="B23" s="215">
        <v>10</v>
      </c>
      <c r="C23" s="6" t="s">
        <v>21</v>
      </c>
      <c r="D23" s="268">
        <v>0</v>
      </c>
      <c r="E23" s="268">
        <v>0</v>
      </c>
      <c r="F23" s="273">
        <v>0</v>
      </c>
      <c r="G23" s="273">
        <v>0</v>
      </c>
      <c r="H23" s="273">
        <v>0</v>
      </c>
    </row>
    <row r="24" spans="2:8" ht="15" customHeight="1">
      <c r="B24" s="215">
        <v>11</v>
      </c>
      <c r="C24" s="6" t="s">
        <v>22</v>
      </c>
      <c r="D24" s="268">
        <v>2.4999999999942957E-2</v>
      </c>
      <c r="E24" s="272">
        <v>2.5000000000129509E-2</v>
      </c>
      <c r="F24" s="273">
        <v>2.4999999999941149E-2</v>
      </c>
      <c r="G24" s="273">
        <v>2.5000000000071011E-2</v>
      </c>
      <c r="H24" s="273">
        <v>2.5000000000196081E-2</v>
      </c>
    </row>
    <row r="25" spans="2:8" ht="15" customHeight="1">
      <c r="B25" s="215">
        <v>12</v>
      </c>
      <c r="C25" s="6" t="s">
        <v>23</v>
      </c>
      <c r="D25" s="270">
        <v>0.10512322695849313</v>
      </c>
      <c r="E25" s="270">
        <v>8.6918367716743078E-2</v>
      </c>
      <c r="F25" s="271">
        <v>8.3590729239752276E-2</v>
      </c>
      <c r="G25" s="271">
        <v>0.11707895907175771</v>
      </c>
      <c r="H25" s="271">
        <v>0.12091110317646589</v>
      </c>
    </row>
    <row r="26" spans="2:8" ht="15" customHeight="1">
      <c r="B26" s="313" t="s">
        <v>24</v>
      </c>
      <c r="C26" s="314"/>
      <c r="D26" s="316"/>
      <c r="E26" s="316"/>
      <c r="F26" s="316"/>
      <c r="G26" s="316"/>
      <c r="H26" s="317"/>
    </row>
    <row r="27" spans="2:8" ht="15" customHeight="1">
      <c r="B27" s="215">
        <v>13</v>
      </c>
      <c r="C27" s="6" t="s">
        <v>25</v>
      </c>
      <c r="D27" s="264">
        <v>30289534.76884</v>
      </c>
      <c r="E27" s="264">
        <v>28784967.58123</v>
      </c>
      <c r="F27" s="265">
        <v>28181165.786740001</v>
      </c>
      <c r="G27" s="265">
        <v>26817411.676729999</v>
      </c>
      <c r="H27" s="265">
        <v>26025777.765530001</v>
      </c>
    </row>
    <row r="28" spans="2:8" ht="15" customHeight="1">
      <c r="B28" s="215">
        <v>14</v>
      </c>
      <c r="C28" s="6" t="s">
        <v>125</v>
      </c>
      <c r="D28" s="270">
        <v>0.17230000000000001</v>
      </c>
      <c r="E28" s="270">
        <v>0.15679999999999999</v>
      </c>
      <c r="F28" s="271">
        <v>0.15840000000000001</v>
      </c>
      <c r="G28" s="271">
        <v>0.16830000000000001</v>
      </c>
      <c r="H28" s="271">
        <v>0.1691</v>
      </c>
    </row>
    <row r="29" spans="2:8" ht="15" customHeight="1">
      <c r="B29" s="313" t="s">
        <v>26</v>
      </c>
      <c r="C29" s="314"/>
      <c r="D29" s="315"/>
      <c r="E29" s="315"/>
      <c r="F29" s="315"/>
      <c r="G29" s="315"/>
      <c r="H29" s="317"/>
    </row>
    <row r="30" spans="2:8" ht="15" customHeight="1">
      <c r="B30" s="215">
        <v>15</v>
      </c>
      <c r="C30" s="6" t="s">
        <v>27</v>
      </c>
      <c r="D30" s="274">
        <v>0</v>
      </c>
      <c r="E30" s="264">
        <v>0</v>
      </c>
      <c r="F30" s="265">
        <v>0</v>
      </c>
      <c r="G30" s="265">
        <v>0</v>
      </c>
      <c r="H30" s="265">
        <v>0</v>
      </c>
    </row>
    <row r="31" spans="2:8" ht="15" customHeight="1">
      <c r="B31" s="215">
        <v>16</v>
      </c>
      <c r="C31" s="6" t="s">
        <v>28</v>
      </c>
      <c r="D31" s="274">
        <v>0</v>
      </c>
      <c r="E31" s="264">
        <v>0</v>
      </c>
      <c r="F31" s="265">
        <v>0</v>
      </c>
      <c r="G31" s="265">
        <v>0</v>
      </c>
      <c r="H31" s="265">
        <v>0</v>
      </c>
    </row>
    <row r="32" spans="2:8" ht="15" customHeight="1">
      <c r="B32" s="215">
        <v>17</v>
      </c>
      <c r="C32" s="6" t="s">
        <v>29</v>
      </c>
      <c r="D32" s="274">
        <v>0</v>
      </c>
      <c r="E32" s="264">
        <v>0</v>
      </c>
      <c r="F32" s="265">
        <v>0</v>
      </c>
      <c r="G32" s="265">
        <v>0</v>
      </c>
      <c r="H32" s="265">
        <v>0</v>
      </c>
    </row>
    <row r="33" spans="2:8" ht="15" customHeight="1">
      <c r="B33" s="313" t="s">
        <v>30</v>
      </c>
      <c r="C33" s="314"/>
      <c r="D33" s="315"/>
      <c r="E33" s="315"/>
      <c r="F33" s="315"/>
      <c r="G33" s="315"/>
      <c r="H33" s="317"/>
    </row>
    <row r="34" spans="2:8" ht="15" customHeight="1">
      <c r="B34" s="215">
        <v>18</v>
      </c>
      <c r="C34" s="6" t="s">
        <v>31</v>
      </c>
      <c r="D34" s="274">
        <v>0</v>
      </c>
      <c r="E34" s="264">
        <v>0</v>
      </c>
      <c r="F34" s="265">
        <v>0</v>
      </c>
      <c r="G34" s="265">
        <v>0</v>
      </c>
      <c r="H34" s="265">
        <v>0</v>
      </c>
    </row>
    <row r="35" spans="2:8" ht="15" customHeight="1">
      <c r="B35" s="215">
        <v>19</v>
      </c>
      <c r="C35" s="6" t="s">
        <v>32</v>
      </c>
      <c r="D35" s="274">
        <v>0</v>
      </c>
      <c r="E35" s="264">
        <v>0</v>
      </c>
      <c r="F35" s="265">
        <v>0</v>
      </c>
      <c r="G35" s="265">
        <v>0</v>
      </c>
      <c r="H35" s="265">
        <v>0</v>
      </c>
    </row>
    <row r="36" spans="2:8" ht="15" customHeight="1" thickBot="1">
      <c r="B36" s="280">
        <v>20</v>
      </c>
      <c r="C36" s="281" t="s">
        <v>33</v>
      </c>
      <c r="D36" s="282">
        <v>0</v>
      </c>
      <c r="E36" s="283">
        <v>0</v>
      </c>
      <c r="F36" s="284">
        <v>0</v>
      </c>
      <c r="G36" s="284">
        <v>0</v>
      </c>
      <c r="H36" s="284">
        <v>0</v>
      </c>
    </row>
    <row r="37" spans="2:8" ht="15" thickTop="1">
      <c r="B37" s="7"/>
      <c r="C37" s="8"/>
      <c r="D37" s="9"/>
      <c r="E37" s="10"/>
      <c r="F37" s="10"/>
      <c r="G37" s="10"/>
      <c r="H37" s="10"/>
    </row>
    <row r="38" spans="2:8">
      <c r="B38" s="362" t="s">
        <v>34</v>
      </c>
      <c r="C38" s="362"/>
      <c r="D38" s="14"/>
      <c r="E38" s="358"/>
      <c r="F38" s="15"/>
      <c r="G38" s="16"/>
      <c r="H38" s="17"/>
    </row>
    <row r="39" spans="2:8" ht="5.15" customHeight="1">
      <c r="B39" s="18"/>
      <c r="C39" s="19"/>
      <c r="D39" s="20"/>
      <c r="E39" s="224"/>
      <c r="F39" s="22"/>
      <c r="G39" s="11"/>
      <c r="H39" s="12"/>
    </row>
    <row r="40" spans="2:8" ht="60" customHeight="1">
      <c r="B40" s="363"/>
      <c r="C40" s="363"/>
      <c r="D40" s="363"/>
      <c r="E40" s="363"/>
      <c r="F40" s="363"/>
      <c r="G40" s="363"/>
      <c r="H40" s="363"/>
    </row>
  </sheetData>
  <mergeCells count="2">
    <mergeCell ref="B38:C38"/>
    <mergeCell ref="B40:H40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1C828-1EAE-46F9-B1FA-7DC24AEE7E7E}">
  <sheetPr>
    <tabColor theme="9" tint="0.79998168889431442"/>
    <pageSetUpPr fitToPage="1"/>
  </sheetPr>
  <dimension ref="A1:E13"/>
  <sheetViews>
    <sheetView showGridLines="0" workbookViewId="0">
      <selection activeCell="D34" sqref="D34"/>
    </sheetView>
  </sheetViews>
  <sheetFormatPr defaultColWidth="9.1796875" defaultRowHeight="10"/>
  <cols>
    <col min="1" max="1" width="3.1796875" style="113" customWidth="1"/>
    <col min="2" max="2" width="67" style="118" customWidth="1"/>
    <col min="3" max="4" width="15.453125" style="118" customWidth="1"/>
    <col min="5" max="5" width="3.1796875" style="118" customWidth="1"/>
    <col min="6" max="16384" width="9.1796875" style="118"/>
  </cols>
  <sheetData>
    <row r="1" spans="1:5" s="94" customFormat="1">
      <c r="A1" s="121"/>
    </row>
    <row r="2" spans="1:5" s="94" customFormat="1" ht="15" customHeight="1">
      <c r="A2" s="121"/>
      <c r="B2" s="82" t="s">
        <v>71</v>
      </c>
      <c r="C2" s="81"/>
      <c r="D2" s="81"/>
      <c r="E2" s="113"/>
    </row>
    <row r="3" spans="1:5" s="94" customFormat="1" ht="5.15" customHeight="1">
      <c r="A3" s="121"/>
      <c r="C3" s="113"/>
      <c r="D3" s="113"/>
      <c r="E3" s="113"/>
    </row>
    <row r="4" spans="1:5" s="111" customFormat="1" ht="24" customHeight="1">
      <c r="A4" s="123"/>
      <c r="B4" s="394" t="s">
        <v>132</v>
      </c>
      <c r="C4" s="395"/>
      <c r="D4" s="395"/>
      <c r="E4" s="145"/>
    </row>
    <row r="5" spans="1:5" ht="5.15" customHeight="1"/>
    <row r="6" spans="1:5" s="120" customFormat="1" ht="12" customHeight="1">
      <c r="A6" s="144"/>
      <c r="B6" s="399" t="s">
        <v>142</v>
      </c>
      <c r="C6" s="401" t="s">
        <v>167</v>
      </c>
      <c r="D6" s="402"/>
      <c r="E6" s="107"/>
    </row>
    <row r="7" spans="1:5" s="119" customFormat="1" ht="12" customHeight="1">
      <c r="A7" s="143"/>
      <c r="B7" s="400"/>
      <c r="C7" s="403" t="s">
        <v>141</v>
      </c>
      <c r="D7" s="405" t="s">
        <v>73</v>
      </c>
      <c r="E7" s="124"/>
    </row>
    <row r="8" spans="1:5" s="120" customFormat="1" ht="13.5" customHeight="1">
      <c r="A8" s="142"/>
      <c r="B8" s="400"/>
      <c r="C8" s="404"/>
      <c r="D8" s="406" t="s">
        <v>73</v>
      </c>
      <c r="E8" s="107"/>
    </row>
    <row r="9" spans="1:5" s="119" customFormat="1" ht="23" customHeight="1" thickBot="1">
      <c r="A9" s="141"/>
      <c r="B9" s="140" t="s">
        <v>72</v>
      </c>
      <c r="C9" s="335">
        <v>591562.12319999957</v>
      </c>
      <c r="D9" s="335">
        <v>6545.97966</v>
      </c>
      <c r="E9" s="137"/>
    </row>
    <row r="10" spans="1:5" ht="13.5" customHeight="1" thickTop="1">
      <c r="A10" s="139"/>
      <c r="B10" s="138"/>
      <c r="C10" s="137"/>
      <c r="D10" s="137"/>
      <c r="E10" s="137"/>
    </row>
    <row r="11" spans="1:5" s="132" customFormat="1" ht="12" customHeight="1">
      <c r="A11" s="113"/>
      <c r="B11" s="398"/>
      <c r="C11" s="398"/>
      <c r="D11" s="136"/>
      <c r="E11" s="135"/>
    </row>
    <row r="12" spans="1:5" s="132" customFormat="1" ht="12" customHeight="1">
      <c r="A12" s="134"/>
      <c r="B12" s="133"/>
      <c r="C12" s="133"/>
      <c r="D12" s="133"/>
      <c r="E12" s="133"/>
    </row>
    <row r="13" spans="1:5" ht="12" customHeight="1">
      <c r="B13" s="131"/>
    </row>
  </sheetData>
  <mergeCells count="6">
    <mergeCell ref="B4:D4"/>
    <mergeCell ref="B11:C11"/>
    <mergeCell ref="B6:B8"/>
    <mergeCell ref="C6:D6"/>
    <mergeCell ref="C7:C8"/>
    <mergeCell ref="D7:D8"/>
  </mergeCells>
  <pageMargins left="0.51181102362204722" right="0.51181102362204722" top="0.78740157480314965" bottom="0.78740157480314965" header="0.31496062992125984" footer="0.31496062992125984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87E-EFDF-432A-A1E2-E5B0A20BABA5}">
  <sheetPr>
    <tabColor theme="9" tint="0.79998168889431442"/>
  </sheetPr>
  <dimension ref="A1:G108"/>
  <sheetViews>
    <sheetView showGridLines="0" workbookViewId="0">
      <selection activeCell="G24" sqref="G24"/>
    </sheetView>
  </sheetViews>
  <sheetFormatPr defaultColWidth="9.1796875" defaultRowHeight="25" customHeight="1"/>
  <cols>
    <col min="1" max="1" width="3.1796875" style="118" customWidth="1"/>
    <col min="2" max="2" width="69.26953125" style="118" customWidth="1"/>
    <col min="3" max="3" width="25.453125" style="118" customWidth="1"/>
    <col min="4" max="4" width="2" style="118" customWidth="1"/>
    <col min="5" max="16384" width="9.1796875" style="146"/>
  </cols>
  <sheetData>
    <row r="1" spans="1:7" s="94" customFormat="1" ht="10">
      <c r="A1" s="121"/>
      <c r="D1" s="118"/>
    </row>
    <row r="2" spans="1:7" s="94" customFormat="1" ht="15" customHeight="1">
      <c r="A2" s="121"/>
      <c r="B2" s="82" t="s">
        <v>71</v>
      </c>
      <c r="C2" s="81"/>
      <c r="D2" s="118"/>
    </row>
    <row r="3" spans="1:7" s="94" customFormat="1" ht="4" customHeight="1">
      <c r="A3" s="121"/>
      <c r="B3" s="113"/>
      <c r="C3" s="113"/>
      <c r="D3" s="118"/>
    </row>
    <row r="4" spans="1:7" s="94" customFormat="1" ht="15" customHeight="1">
      <c r="A4" s="121"/>
      <c r="B4" s="394" t="s">
        <v>143</v>
      </c>
      <c r="C4" s="407"/>
      <c r="D4" s="118"/>
    </row>
    <row r="5" spans="1:7" ht="5.15" customHeight="1">
      <c r="A5" s="110"/>
      <c r="B5" s="158"/>
      <c r="C5" s="157"/>
    </row>
    <row r="6" spans="1:7" s="153" customFormat="1" ht="15" customHeight="1">
      <c r="A6" s="156"/>
      <c r="B6" s="130"/>
      <c r="C6" s="155" t="s">
        <v>169</v>
      </c>
      <c r="D6" s="154"/>
    </row>
    <row r="7" spans="1:7" ht="15" customHeight="1">
      <c r="A7" s="148"/>
      <c r="B7" s="152" t="s">
        <v>144</v>
      </c>
      <c r="C7" s="336">
        <v>0.122</v>
      </c>
    </row>
    <row r="8" spans="1:7" ht="15" customHeight="1" thickBot="1">
      <c r="A8" s="148"/>
      <c r="B8" s="151" t="s">
        <v>145</v>
      </c>
      <c r="C8" s="337">
        <v>0.43</v>
      </c>
    </row>
    <row r="9" spans="1:7" ht="13.5" customHeight="1" thickTop="1">
      <c r="A9" s="148"/>
      <c r="B9" s="150"/>
      <c r="C9" s="149"/>
    </row>
    <row r="10" spans="1:7" ht="12" customHeight="1">
      <c r="A10" s="148"/>
      <c r="B10" s="398"/>
      <c r="C10" s="398"/>
    </row>
    <row r="11" spans="1:7" ht="12" customHeight="1">
      <c r="A11" s="94"/>
      <c r="B11" s="94"/>
      <c r="C11" s="147"/>
    </row>
    <row r="13" spans="1:7" ht="25" customHeight="1">
      <c r="G13" s="231"/>
    </row>
    <row r="18" spans="7:7" ht="25" customHeight="1">
      <c r="G18" s="231"/>
    </row>
    <row r="23" spans="7:7" ht="25" customHeight="1">
      <c r="G23" s="231"/>
    </row>
    <row r="28" spans="7:7" ht="25" customHeight="1">
      <c r="G28" s="231"/>
    </row>
    <row r="33" spans="7:7" ht="25" customHeight="1">
      <c r="G33" s="231"/>
    </row>
    <row r="38" spans="7:7" ht="25" customHeight="1">
      <c r="G38" s="231"/>
    </row>
    <row r="43" spans="7:7" ht="25" customHeight="1">
      <c r="G43" s="231"/>
    </row>
    <row r="48" spans="7:7" ht="25" customHeight="1">
      <c r="G48" s="231"/>
    </row>
    <row r="53" spans="7:7" ht="25" customHeight="1">
      <c r="G53" s="231"/>
    </row>
    <row r="58" spans="7:7" ht="25" customHeight="1">
      <c r="G58" s="231"/>
    </row>
    <row r="63" spans="7:7" ht="25" customHeight="1">
      <c r="G63" s="231"/>
    </row>
    <row r="68" spans="7:7" ht="25" customHeight="1">
      <c r="G68" s="231"/>
    </row>
    <row r="73" spans="7:7" ht="25" customHeight="1">
      <c r="G73" s="231"/>
    </row>
    <row r="78" spans="7:7" ht="25" customHeight="1">
      <c r="G78" s="231"/>
    </row>
    <row r="83" spans="7:7" ht="25" customHeight="1">
      <c r="G83" s="231"/>
    </row>
    <row r="88" spans="7:7" ht="25" customHeight="1">
      <c r="G88" s="231"/>
    </row>
    <row r="93" spans="7:7" ht="25" customHeight="1">
      <c r="G93" s="231"/>
    </row>
    <row r="98" spans="7:7" ht="25" customHeight="1">
      <c r="G98" s="231"/>
    </row>
    <row r="103" spans="7:7" ht="25" customHeight="1">
      <c r="G103" s="231"/>
    </row>
    <row r="108" spans="7:7" ht="25" customHeight="1">
      <c r="G108" s="231"/>
    </row>
  </sheetData>
  <mergeCells count="2">
    <mergeCell ref="B10:C10"/>
    <mergeCell ref="B4:C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6821-E6A3-4939-B0C7-E196FB1002B5}">
  <sheetPr>
    <tabColor theme="9" tint="0.79998168889431442"/>
  </sheetPr>
  <dimension ref="A2:I43"/>
  <sheetViews>
    <sheetView showGridLines="0" zoomScaleNormal="100" workbookViewId="0">
      <selection activeCell="K13" sqref="K13"/>
    </sheetView>
  </sheetViews>
  <sheetFormatPr defaultColWidth="9.1796875" defaultRowHeight="10"/>
  <cols>
    <col min="1" max="1" width="3.1796875" style="61" customWidth="1"/>
    <col min="2" max="2" width="3.54296875" style="62" customWidth="1"/>
    <col min="3" max="3" width="79" style="54" customWidth="1"/>
    <col min="4" max="6" width="15.7265625" style="25" customWidth="1"/>
    <col min="7" max="7" width="0.81640625" style="25" customWidth="1"/>
    <col min="8" max="9" width="11.26953125" style="25" bestFit="1" customWidth="1"/>
    <col min="10" max="16384" width="9.1796875" style="25"/>
  </cols>
  <sheetData>
    <row r="2" spans="1:8" ht="15" customHeight="1">
      <c r="A2" s="24"/>
      <c r="B2" s="122" t="s">
        <v>35</v>
      </c>
      <c r="C2" s="122"/>
      <c r="D2" s="122"/>
      <c r="E2" s="122"/>
      <c r="F2" s="122"/>
      <c r="H2" s="26"/>
    </row>
    <row r="3" spans="1:8" ht="5.15" customHeight="1">
      <c r="A3" s="24"/>
      <c r="B3" s="25"/>
      <c r="C3" s="25"/>
      <c r="G3" s="27"/>
    </row>
    <row r="4" spans="1:8" s="26" customFormat="1" ht="13.5" customHeight="1">
      <c r="A4" s="28"/>
      <c r="B4" s="1"/>
      <c r="C4" s="1"/>
      <c r="D4" s="329" t="s">
        <v>1</v>
      </c>
      <c r="E4" s="330" t="s">
        <v>2</v>
      </c>
      <c r="F4" s="319" t="s">
        <v>37</v>
      </c>
      <c r="G4" s="29"/>
    </row>
    <row r="5" spans="1:8" s="26" customFormat="1" ht="13.5" customHeight="1">
      <c r="A5" s="30"/>
      <c r="B5" s="32"/>
      <c r="C5" s="32"/>
      <c r="D5" s="366" t="s">
        <v>36</v>
      </c>
      <c r="E5" s="367"/>
      <c r="F5" s="364" t="s">
        <v>100</v>
      </c>
      <c r="G5" s="33"/>
    </row>
    <row r="6" spans="1:8" s="26" customFormat="1" ht="12" customHeight="1">
      <c r="A6" s="30"/>
      <c r="B6" s="32"/>
      <c r="C6" s="32"/>
      <c r="D6" s="366"/>
      <c r="E6" s="367"/>
      <c r="F6" s="365"/>
      <c r="G6" s="34"/>
    </row>
    <row r="7" spans="1:8" s="26" customFormat="1" ht="12" customHeight="1">
      <c r="A7" s="30"/>
      <c r="B7" s="32"/>
      <c r="C7" s="32"/>
      <c r="D7" s="331" t="s">
        <v>3</v>
      </c>
      <c r="E7" s="332" t="s">
        <v>38</v>
      </c>
      <c r="F7" s="232" t="s">
        <v>3</v>
      </c>
      <c r="G7" s="34"/>
    </row>
    <row r="8" spans="1:8" s="37" customFormat="1" ht="12" customHeight="1">
      <c r="A8" s="35"/>
      <c r="B8" s="369" t="s">
        <v>84</v>
      </c>
      <c r="C8" s="369"/>
      <c r="D8" s="320" t="s">
        <v>175</v>
      </c>
      <c r="E8" s="320" t="s">
        <v>172</v>
      </c>
      <c r="F8" s="320" t="s">
        <v>175</v>
      </c>
      <c r="G8" s="36"/>
      <c r="H8" s="26"/>
    </row>
    <row r="9" spans="1:8" customFormat="1" ht="3" customHeight="1">
      <c r="B9" s="2"/>
      <c r="C9" s="2"/>
      <c r="D9" s="4"/>
      <c r="E9" s="229"/>
      <c r="F9" s="3"/>
      <c r="G9" s="3"/>
      <c r="H9" s="3"/>
    </row>
    <row r="10" spans="1:8" s="50" customFormat="1" ht="15" customHeight="1">
      <c r="A10" s="321"/>
      <c r="B10" s="322">
        <v>1</v>
      </c>
      <c r="C10" s="323" t="s">
        <v>39</v>
      </c>
      <c r="D10" s="324">
        <f>SUM(D11:D13)</f>
        <v>21868754.306019999</v>
      </c>
      <c r="E10" s="324">
        <v>20633930.800420001</v>
      </c>
      <c r="F10" s="324">
        <f>D10*0.08</f>
        <v>1749500.3444816</v>
      </c>
      <c r="H10" s="49"/>
    </row>
    <row r="11" spans="1:8" s="50" customFormat="1" ht="15" customHeight="1">
      <c r="A11" s="48"/>
      <c r="B11" s="215">
        <v>2</v>
      </c>
      <c r="C11" s="246" t="s">
        <v>113</v>
      </c>
      <c r="D11" s="275">
        <v>21868754.306019999</v>
      </c>
      <c r="E11" s="275">
        <v>20633930.800420001</v>
      </c>
      <c r="F11" s="276">
        <f>D11*0.08</f>
        <v>1749500.3444816</v>
      </c>
      <c r="G11" s="49"/>
      <c r="H11" s="359"/>
    </row>
    <row r="12" spans="1:8" s="50" customFormat="1" ht="15" customHeight="1">
      <c r="A12" s="48"/>
      <c r="B12" s="215">
        <v>3</v>
      </c>
      <c r="C12" s="246" t="s">
        <v>114</v>
      </c>
      <c r="D12" s="278">
        <v>0</v>
      </c>
      <c r="E12" s="278">
        <v>0</v>
      </c>
      <c r="F12" s="278">
        <v>0</v>
      </c>
      <c r="G12" s="49"/>
    </row>
    <row r="13" spans="1:8" s="50" customFormat="1" ht="15" customHeight="1">
      <c r="A13" s="48"/>
      <c r="B13" s="215">
        <v>5</v>
      </c>
      <c r="C13" s="246" t="s">
        <v>115</v>
      </c>
      <c r="D13" s="278">
        <v>0</v>
      </c>
      <c r="E13" s="278">
        <v>0</v>
      </c>
      <c r="F13" s="278">
        <v>0</v>
      </c>
      <c r="G13" s="49"/>
    </row>
    <row r="14" spans="1:8" s="50" customFormat="1" ht="15" customHeight="1">
      <c r="A14" s="48"/>
      <c r="B14" s="322">
        <v>6</v>
      </c>
      <c r="C14" s="323" t="s">
        <v>40</v>
      </c>
      <c r="D14" s="324">
        <f>SUM(D15:D17)</f>
        <v>0</v>
      </c>
      <c r="E14" s="324">
        <v>0</v>
      </c>
      <c r="F14" s="324">
        <v>0</v>
      </c>
      <c r="G14" s="49"/>
    </row>
    <row r="15" spans="1:8" s="52" customFormat="1" ht="15" customHeight="1">
      <c r="A15" s="51"/>
      <c r="B15" s="215">
        <v>7</v>
      </c>
      <c r="C15" s="246" t="s">
        <v>41</v>
      </c>
      <c r="D15" s="277">
        <v>0</v>
      </c>
      <c r="E15" s="277">
        <v>0</v>
      </c>
      <c r="F15" s="278">
        <v>0</v>
      </c>
      <c r="G15" s="49"/>
    </row>
    <row r="16" spans="1:8" s="52" customFormat="1" ht="15" customHeight="1">
      <c r="A16" s="51"/>
      <c r="B16" s="215" t="s">
        <v>42</v>
      </c>
      <c r="C16" s="246" t="s">
        <v>43</v>
      </c>
      <c r="D16" s="277">
        <v>0</v>
      </c>
      <c r="E16" s="277">
        <v>0</v>
      </c>
      <c r="F16" s="278">
        <v>0</v>
      </c>
      <c r="G16" s="49"/>
    </row>
    <row r="17" spans="1:9" s="52" customFormat="1" ht="15" customHeight="1">
      <c r="A17" s="53"/>
      <c r="B17" s="215">
        <v>9</v>
      </c>
      <c r="C17" s="246" t="s">
        <v>116</v>
      </c>
      <c r="D17" s="277">
        <v>0</v>
      </c>
      <c r="E17" s="277">
        <v>0</v>
      </c>
      <c r="F17" s="278">
        <v>0</v>
      </c>
      <c r="G17" s="49"/>
    </row>
    <row r="18" spans="1:9" s="52" customFormat="1" ht="15" customHeight="1">
      <c r="A18" s="51"/>
      <c r="B18" s="233">
        <v>12</v>
      </c>
      <c r="C18" s="44" t="s">
        <v>44</v>
      </c>
      <c r="D18" s="45">
        <v>0</v>
      </c>
      <c r="E18" s="45">
        <v>0</v>
      </c>
      <c r="F18" s="45">
        <v>0</v>
      </c>
      <c r="G18" s="49"/>
    </row>
    <row r="19" spans="1:9" s="52" customFormat="1" ht="15" customHeight="1">
      <c r="A19" s="51"/>
      <c r="B19" s="233">
        <v>13</v>
      </c>
      <c r="C19" s="44" t="s">
        <v>45</v>
      </c>
      <c r="D19" s="45">
        <v>0</v>
      </c>
      <c r="E19" s="45">
        <v>0</v>
      </c>
      <c r="F19" s="45">
        <v>0</v>
      </c>
      <c r="G19" s="49"/>
    </row>
    <row r="20" spans="1:9" s="50" customFormat="1" ht="15" customHeight="1">
      <c r="A20" s="48"/>
      <c r="B20" s="233">
        <v>14</v>
      </c>
      <c r="C20" s="44" t="s">
        <v>46</v>
      </c>
      <c r="D20" s="45">
        <v>0</v>
      </c>
      <c r="E20" s="45">
        <v>0</v>
      </c>
      <c r="F20" s="45">
        <v>0</v>
      </c>
      <c r="G20" s="49"/>
    </row>
    <row r="21" spans="1:9" s="52" customFormat="1" ht="15" customHeight="1">
      <c r="A21" s="51"/>
      <c r="B21" s="233">
        <v>16</v>
      </c>
      <c r="C21" s="44" t="s">
        <v>47</v>
      </c>
      <c r="D21" s="45">
        <v>0</v>
      </c>
      <c r="E21" s="45">
        <v>0</v>
      </c>
      <c r="F21" s="45">
        <v>0</v>
      </c>
      <c r="G21" s="49"/>
    </row>
    <row r="22" spans="1:9" s="47" customFormat="1" ht="15" customHeight="1">
      <c r="A22" s="43"/>
      <c r="B22" s="325">
        <v>20</v>
      </c>
      <c r="C22" s="323" t="s">
        <v>48</v>
      </c>
      <c r="D22" s="324">
        <f>SUM(D24:D25)</f>
        <v>3026136.0347899999</v>
      </c>
      <c r="E22" s="324">
        <v>3058003.0194000001</v>
      </c>
      <c r="F22" s="324">
        <f>D22*0.08</f>
        <v>242090.88278320001</v>
      </c>
      <c r="G22" s="46"/>
      <c r="H22" s="217"/>
      <c r="I22" s="359"/>
    </row>
    <row r="23" spans="1:9" ht="2.15" customHeight="1">
      <c r="A23" s="24"/>
      <c r="B23" s="234"/>
      <c r="C23" s="25"/>
      <c r="D23" s="361"/>
      <c r="G23" s="27"/>
    </row>
    <row r="24" spans="1:9" s="50" customFormat="1" ht="15" customHeight="1">
      <c r="A24" s="48"/>
      <c r="B24" s="215">
        <v>21</v>
      </c>
      <c r="C24" s="246" t="s">
        <v>49</v>
      </c>
      <c r="D24" s="275">
        <v>3026136.0347899999</v>
      </c>
      <c r="E24" s="275">
        <v>3058003.0194000001</v>
      </c>
      <c r="F24" s="276">
        <f>D24*0.08</f>
        <v>242090.88278320001</v>
      </c>
      <c r="G24" s="49"/>
    </row>
    <row r="25" spans="1:9" s="52" customFormat="1" ht="15" customHeight="1">
      <c r="A25" s="51"/>
      <c r="B25" s="215">
        <v>22</v>
      </c>
      <c r="C25" s="246" t="s">
        <v>50</v>
      </c>
      <c r="D25" s="275">
        <v>0</v>
      </c>
      <c r="E25" s="275">
        <v>0</v>
      </c>
      <c r="F25" s="279">
        <v>0</v>
      </c>
      <c r="G25" s="49"/>
    </row>
    <row r="26" spans="1:9" s="47" customFormat="1" ht="15" customHeight="1">
      <c r="A26" s="43"/>
      <c r="B26" s="218">
        <v>24</v>
      </c>
      <c r="C26" s="44" t="s">
        <v>51</v>
      </c>
      <c r="D26" s="45">
        <v>1402577.9512499999</v>
      </c>
      <c r="E26" s="45">
        <v>1402577.9512499999</v>
      </c>
      <c r="F26" s="326">
        <f>D26*0.08</f>
        <v>112206.23609999999</v>
      </c>
      <c r="G26" s="46"/>
    </row>
    <row r="27" spans="1:9" s="47" customFormat="1" ht="15" customHeight="1">
      <c r="A27" s="43"/>
      <c r="B27" s="218" t="s">
        <v>117</v>
      </c>
      <c r="C27" s="44" t="s">
        <v>119</v>
      </c>
      <c r="D27" s="45">
        <v>0</v>
      </c>
      <c r="E27" s="45">
        <v>0</v>
      </c>
      <c r="F27" s="326">
        <v>0</v>
      </c>
      <c r="G27" s="46"/>
    </row>
    <row r="28" spans="1:9" s="47" customFormat="1" ht="15" customHeight="1">
      <c r="A28" s="43"/>
      <c r="B28" s="325">
        <v>25</v>
      </c>
      <c r="C28" s="323" t="s">
        <v>118</v>
      </c>
      <c r="D28" s="324">
        <v>0</v>
      </c>
      <c r="E28" s="324">
        <v>0</v>
      </c>
      <c r="F28" s="327">
        <v>0</v>
      </c>
      <c r="G28" s="46"/>
    </row>
    <row r="29" spans="1:9" customFormat="1" ht="3" customHeight="1">
      <c r="B29" s="2"/>
      <c r="C29" s="2"/>
      <c r="D29" s="4"/>
      <c r="E29" s="4"/>
      <c r="F29" s="3"/>
      <c r="G29" s="3"/>
      <c r="H29" s="3"/>
    </row>
    <row r="30" spans="1:9" s="47" customFormat="1" ht="15" customHeight="1">
      <c r="A30" s="43"/>
      <c r="B30" s="325">
        <v>29</v>
      </c>
      <c r="C30" s="323" t="s">
        <v>127</v>
      </c>
      <c r="D30" s="324">
        <f>D28+D26+D22+D21+D20+D19+D18+D14+D10</f>
        <v>26297468.292059999</v>
      </c>
      <c r="E30" s="324">
        <v>25094511.771070004</v>
      </c>
      <c r="F30" s="324">
        <f>D30*0.08</f>
        <v>2103797.4633648</v>
      </c>
      <c r="G30" s="46"/>
      <c r="H30" s="338"/>
      <c r="I30" s="338"/>
    </row>
    <row r="31" spans="1:9" s="54" customFormat="1" ht="15" customHeight="1" thickBot="1">
      <c r="A31" s="48"/>
      <c r="B31" s="370"/>
      <c r="C31" s="370"/>
      <c r="D31" s="370"/>
      <c r="E31" s="370"/>
      <c r="F31" s="328"/>
      <c r="G31" s="49"/>
    </row>
    <row r="32" spans="1:9" s="54" customFormat="1" ht="15" customHeight="1" thickTop="1">
      <c r="A32" s="48"/>
      <c r="B32" s="371"/>
      <c r="C32" s="371"/>
      <c r="D32" s="371"/>
      <c r="E32" s="371"/>
      <c r="F32" s="224"/>
      <c r="G32" s="49"/>
    </row>
    <row r="33" spans="1:8" s="54" customFormat="1" ht="15" customHeight="1">
      <c r="A33" s="48"/>
      <c r="B33" s="55"/>
      <c r="C33" s="55"/>
      <c r="D33" s="225"/>
      <c r="E33" s="225"/>
      <c r="F33" s="225"/>
      <c r="G33" s="49"/>
    </row>
    <row r="34" spans="1:8" s="47" customFormat="1" ht="15" customHeight="1">
      <c r="A34" s="43"/>
      <c r="B34" s="362" t="s">
        <v>34</v>
      </c>
      <c r="C34" s="362"/>
      <c r="D34" s="362"/>
      <c r="E34" s="362"/>
      <c r="F34" s="13"/>
      <c r="G34" s="46"/>
    </row>
    <row r="35" spans="1:8" s="54" customFormat="1" ht="5.15" customHeight="1">
      <c r="A35" s="48"/>
      <c r="B35" s="18"/>
      <c r="C35" s="19"/>
      <c r="D35" s="56"/>
      <c r="E35" s="21"/>
      <c r="F35" s="22"/>
      <c r="G35" s="49"/>
      <c r="H35" s="47"/>
    </row>
    <row r="36" spans="1:8" s="54" customFormat="1" ht="58.5" customHeight="1">
      <c r="A36" s="48"/>
      <c r="B36" s="368"/>
      <c r="C36" s="368"/>
      <c r="D36" s="368"/>
      <c r="E36" s="368"/>
      <c r="F36" s="368"/>
      <c r="G36" s="226"/>
      <c r="H36" s="47"/>
    </row>
    <row r="37" spans="1:8" ht="5.15" customHeight="1">
      <c r="A37" s="57"/>
      <c r="B37" s="58"/>
      <c r="C37" s="59"/>
      <c r="D37" s="60"/>
      <c r="E37" s="60"/>
      <c r="F37" s="60"/>
      <c r="G37" s="60"/>
      <c r="H37" s="47"/>
    </row>
    <row r="38" spans="1:8">
      <c r="D38" s="207"/>
      <c r="H38" s="47"/>
    </row>
    <row r="39" spans="1:8">
      <c r="H39" s="47"/>
    </row>
    <row r="40" spans="1:8">
      <c r="H40" s="47"/>
    </row>
    <row r="41" spans="1:8">
      <c r="H41" s="47"/>
    </row>
    <row r="42" spans="1:8">
      <c r="H42" s="47"/>
    </row>
    <row r="43" spans="1:8">
      <c r="H43" s="47"/>
    </row>
  </sheetData>
  <mergeCells count="8">
    <mergeCell ref="F5:F6"/>
    <mergeCell ref="D5:E6"/>
    <mergeCell ref="B36:F36"/>
    <mergeCell ref="B8:C8"/>
    <mergeCell ref="B31:E31"/>
    <mergeCell ref="B32:E32"/>
    <mergeCell ref="B34:C34"/>
    <mergeCell ref="D34:E34"/>
  </mergeCells>
  <pageMargins left="3.937007874015748E-2" right="3.937007874015748E-2" top="0.19685039370078741" bottom="0.19685039370078741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092-9D7F-49DA-A82B-8C75B2020084}">
  <sheetPr>
    <tabColor theme="9" tint="0.79998168889431442"/>
    <pageSetUpPr fitToPage="1"/>
  </sheetPr>
  <dimension ref="A1:H24"/>
  <sheetViews>
    <sheetView showGridLines="0" view="pageBreakPreview" zoomScale="115" zoomScaleNormal="130" zoomScaleSheetLayoutView="115" workbookViewId="0">
      <selection activeCell="E23" sqref="E23"/>
    </sheetView>
  </sheetViews>
  <sheetFormatPr defaultColWidth="9.1796875" defaultRowHeight="10"/>
  <cols>
    <col min="1" max="1" width="3.1796875" style="159" customWidth="1"/>
    <col min="2" max="2" width="4.7265625" style="119" customWidth="1"/>
    <col min="3" max="3" width="56" style="119" customWidth="1"/>
    <col min="4" max="4" width="21.7265625" style="119" customWidth="1"/>
    <col min="5" max="5" width="7.7265625" style="119" customWidth="1"/>
    <col min="6" max="6" width="11.453125" style="119" bestFit="1" customWidth="1"/>
    <col min="7" max="7" width="3.26953125" style="119" customWidth="1"/>
    <col min="8" max="16384" width="9.1796875" style="119"/>
  </cols>
  <sheetData>
    <row r="1" spans="1:8" ht="11.25" customHeight="1"/>
    <row r="2" spans="1:8" s="175" customFormat="1" ht="15" customHeight="1">
      <c r="A2" s="188"/>
      <c r="B2" s="122" t="s">
        <v>85</v>
      </c>
      <c r="C2" s="187"/>
      <c r="D2" s="187"/>
      <c r="E2" s="119"/>
      <c r="F2" s="186"/>
      <c r="G2" s="118"/>
    </row>
    <row r="3" spans="1:8" s="175" customFormat="1" ht="5.15" customHeight="1">
      <c r="A3" s="38"/>
      <c r="B3" s="146"/>
      <c r="C3" s="146"/>
      <c r="D3" s="146"/>
      <c r="E3" s="146"/>
      <c r="F3" s="146"/>
      <c r="G3" s="146"/>
    </row>
    <row r="4" spans="1:8" s="181" customFormat="1" ht="12" customHeight="1">
      <c r="A4" s="185"/>
      <c r="B4" s="184"/>
      <c r="C4" s="184"/>
      <c r="D4" s="219" t="s">
        <v>1</v>
      </c>
      <c r="E4" s="182"/>
      <c r="F4" s="182"/>
      <c r="G4" s="182"/>
    </row>
    <row r="5" spans="1:8" s="181" customFormat="1" ht="12" customHeight="1">
      <c r="A5" s="185"/>
      <c r="B5" s="184"/>
      <c r="C5" s="184"/>
      <c r="D5" s="227" t="s">
        <v>174</v>
      </c>
      <c r="E5" s="183"/>
      <c r="F5" s="183"/>
      <c r="G5" s="182"/>
    </row>
    <row r="6" spans="1:8" s="178" customFormat="1" ht="13.5" customHeight="1">
      <c r="A6" s="180"/>
      <c r="B6" s="372" t="s">
        <v>84</v>
      </c>
      <c r="C6" s="372"/>
      <c r="D6" s="228" t="s">
        <v>101</v>
      </c>
      <c r="E6" s="169"/>
      <c r="F6" s="179"/>
      <c r="G6" s="179"/>
    </row>
    <row r="7" spans="1:8" customFormat="1" ht="3" customHeight="1">
      <c r="B7" s="2"/>
      <c r="C7" s="2"/>
      <c r="D7" s="4"/>
      <c r="E7" s="229"/>
      <c r="F7" s="3"/>
      <c r="G7" s="3"/>
      <c r="H7" s="3"/>
    </row>
    <row r="8" spans="1:8" s="173" customFormat="1" ht="15" customHeight="1">
      <c r="A8" s="164"/>
      <c r="B8" s="220">
        <v>1</v>
      </c>
      <c r="C8" s="32" t="s">
        <v>83</v>
      </c>
      <c r="D8" s="221">
        <f>SUM(D9:D12)</f>
        <v>46111.997750000002</v>
      </c>
      <c r="E8" s="171"/>
      <c r="F8" s="171"/>
      <c r="G8" s="174"/>
    </row>
    <row r="9" spans="1:8" s="175" customFormat="1" ht="15" customHeight="1">
      <c r="A9" s="99"/>
      <c r="B9" s="216" t="s">
        <v>82</v>
      </c>
      <c r="C9" s="246" t="s">
        <v>81</v>
      </c>
      <c r="D9" s="285">
        <f>46111997.75/1000</f>
        <v>46111.997750000002</v>
      </c>
      <c r="F9" s="177"/>
      <c r="G9" s="176"/>
    </row>
    <row r="10" spans="1:8" s="175" customFormat="1" ht="15" customHeight="1">
      <c r="A10" s="99"/>
      <c r="B10" s="216" t="s">
        <v>80</v>
      </c>
      <c r="C10" s="246" t="s">
        <v>79</v>
      </c>
      <c r="D10" s="285" t="s">
        <v>99</v>
      </c>
      <c r="E10" s="177"/>
      <c r="F10" s="177"/>
      <c r="G10" s="176"/>
    </row>
    <row r="11" spans="1:8" s="175" customFormat="1" ht="15" customHeight="1">
      <c r="A11" s="99"/>
      <c r="B11" s="216" t="s">
        <v>78</v>
      </c>
      <c r="C11" s="246" t="s">
        <v>77</v>
      </c>
      <c r="D11" s="285" t="s">
        <v>99</v>
      </c>
      <c r="E11" s="177"/>
      <c r="F11" s="177"/>
      <c r="G11" s="176"/>
    </row>
    <row r="12" spans="1:8" s="175" customFormat="1" ht="15" customHeight="1">
      <c r="A12" s="99"/>
      <c r="B12" s="216" t="s">
        <v>76</v>
      </c>
      <c r="C12" s="246" t="s">
        <v>75</v>
      </c>
      <c r="D12" s="285" t="s">
        <v>99</v>
      </c>
      <c r="E12" s="177"/>
      <c r="F12" s="177"/>
      <c r="G12" s="176"/>
    </row>
    <row r="13" spans="1:8" s="173" customFormat="1" ht="15" customHeight="1">
      <c r="A13" s="164"/>
      <c r="B13" s="220">
        <v>2</v>
      </c>
      <c r="C13" s="32" t="s">
        <v>128</v>
      </c>
      <c r="D13" s="221">
        <v>0</v>
      </c>
      <c r="E13" s="171"/>
      <c r="F13" s="171"/>
      <c r="G13" s="174"/>
    </row>
    <row r="14" spans="1:8" s="173" customFormat="1" ht="15" customHeight="1">
      <c r="A14" s="164"/>
      <c r="B14" s="220">
        <v>3</v>
      </c>
      <c r="C14" s="32" t="s">
        <v>129</v>
      </c>
      <c r="D14" s="221">
        <f>2978836646.82/1000</f>
        <v>2978836.6468200004</v>
      </c>
      <c r="E14" s="171"/>
      <c r="F14" s="171"/>
      <c r="G14" s="174"/>
    </row>
    <row r="15" spans="1:8" s="173" customFormat="1" ht="15" customHeight="1">
      <c r="A15" s="164"/>
      <c r="B15" s="220">
        <v>4</v>
      </c>
      <c r="C15" s="32" t="s">
        <v>130</v>
      </c>
      <c r="D15" s="221">
        <v>0</v>
      </c>
      <c r="E15" s="171"/>
      <c r="F15" s="171"/>
      <c r="G15" s="174"/>
    </row>
    <row r="16" spans="1:8" s="173" customFormat="1" ht="15" customHeight="1">
      <c r="A16" s="164"/>
      <c r="B16" s="220">
        <v>5</v>
      </c>
      <c r="C16" s="32" t="s">
        <v>165</v>
      </c>
      <c r="D16" s="221">
        <v>0</v>
      </c>
      <c r="E16" s="171"/>
      <c r="F16" s="171"/>
      <c r="G16" s="174"/>
    </row>
    <row r="17" spans="1:8" s="173" customFormat="1" ht="15" customHeight="1">
      <c r="A17" s="164"/>
      <c r="B17" s="220">
        <v>6</v>
      </c>
      <c r="C17" s="32" t="s">
        <v>166</v>
      </c>
      <c r="D17" s="221">
        <f>1187390.22/1000</f>
        <v>1187.39022</v>
      </c>
      <c r="E17" s="171"/>
      <c r="F17" s="171"/>
      <c r="G17" s="174"/>
    </row>
    <row r="18" spans="1:8" customFormat="1" ht="3" customHeight="1">
      <c r="B18" s="2"/>
      <c r="C18" s="2"/>
      <c r="D18" s="4"/>
      <c r="E18" s="229"/>
      <c r="F18" s="3"/>
      <c r="G18" s="3"/>
      <c r="H18" s="3"/>
    </row>
    <row r="19" spans="1:8" s="160" customFormat="1" ht="15" customHeight="1">
      <c r="A19" s="164"/>
      <c r="B19" s="286">
        <v>9</v>
      </c>
      <c r="C19" s="287" t="s">
        <v>74</v>
      </c>
      <c r="D19" s="288">
        <f>SUM(D13:D17,D8)</f>
        <v>3026136.0347900004</v>
      </c>
      <c r="E19" s="171"/>
      <c r="F19" s="171"/>
      <c r="G19" s="161"/>
    </row>
    <row r="20" spans="1:8" s="160" customFormat="1" ht="13.5" customHeight="1" thickBot="1">
      <c r="A20" s="164"/>
      <c r="B20" s="289"/>
      <c r="C20" s="290"/>
      <c r="D20" s="291"/>
      <c r="E20" s="171"/>
      <c r="F20" s="171"/>
      <c r="G20" s="161"/>
    </row>
    <row r="21" spans="1:8" s="168" customFormat="1" ht="13.5" customHeight="1" thickTop="1">
      <c r="A21" s="170"/>
      <c r="B21" s="362" t="s">
        <v>34</v>
      </c>
      <c r="C21" s="362"/>
      <c r="D21" s="13"/>
      <c r="E21" s="169"/>
      <c r="F21" s="169"/>
      <c r="G21" s="169"/>
    </row>
    <row r="22" spans="1:8" s="160" customFormat="1" ht="5.15" customHeight="1">
      <c r="A22" s="164"/>
      <c r="B22" s="33"/>
      <c r="C22" s="163"/>
      <c r="D22" s="162"/>
      <c r="E22" s="162"/>
      <c r="F22" s="162"/>
      <c r="G22" s="161"/>
    </row>
    <row r="23" spans="1:8" s="165" customFormat="1" ht="31.5" customHeight="1">
      <c r="A23" s="167"/>
      <c r="B23" s="368"/>
      <c r="C23" s="368"/>
      <c r="D23" s="368"/>
      <c r="E23" s="166"/>
      <c r="F23" s="166"/>
      <c r="G23" s="56"/>
    </row>
    <row r="24" spans="1:8" s="160" customFormat="1" ht="5.15" customHeight="1">
      <c r="A24" s="164"/>
      <c r="B24" s="33"/>
      <c r="C24" s="163"/>
      <c r="D24" s="162"/>
      <c r="E24" s="162"/>
      <c r="F24" s="162"/>
      <c r="G24" s="161"/>
    </row>
  </sheetData>
  <mergeCells count="3">
    <mergeCell ref="B6:C6"/>
    <mergeCell ref="B21:C21"/>
    <mergeCell ref="B23:D23"/>
  </mergeCells>
  <pageMargins left="3.937007874015748E-2" right="3.937007874015748E-2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1D4F-1824-443D-9BC3-A328F77C1CB9}">
  <sheetPr>
    <tabColor theme="9" tint="0.79998168889431442"/>
    <pageSetUpPr fitToPage="1"/>
  </sheetPr>
  <dimension ref="A1:F21"/>
  <sheetViews>
    <sheetView showGridLines="0" zoomScaleNormal="100" workbookViewId="0">
      <selection activeCell="H16" sqref="H16"/>
    </sheetView>
  </sheetViews>
  <sheetFormatPr defaultColWidth="9.1796875" defaultRowHeight="10"/>
  <cols>
    <col min="1" max="1" width="3.1796875" style="188" customWidth="1"/>
    <col min="2" max="2" width="51.81640625" style="124" customWidth="1"/>
    <col min="3" max="6" width="12.7265625" style="124" customWidth="1"/>
    <col min="7" max="16384" width="9.1796875" style="94"/>
  </cols>
  <sheetData>
    <row r="1" spans="1:6" ht="11.25" customHeight="1">
      <c r="A1" s="110"/>
    </row>
    <row r="2" spans="1:6" ht="15" customHeight="1">
      <c r="A2" s="110"/>
      <c r="B2" s="122" t="s">
        <v>96</v>
      </c>
      <c r="C2" s="206"/>
      <c r="D2" s="206"/>
      <c r="E2" s="206"/>
      <c r="F2" s="206"/>
    </row>
    <row r="3" spans="1:6" s="204" customFormat="1" ht="5.15" customHeight="1">
      <c r="A3" s="205"/>
      <c r="B3" s="373"/>
      <c r="C3" s="373"/>
      <c r="D3" s="373"/>
      <c r="E3" s="373"/>
      <c r="F3" s="107"/>
    </row>
    <row r="4" spans="1:6" s="108" customFormat="1" ht="14.5" customHeight="1">
      <c r="A4" s="200"/>
      <c r="B4" s="31" t="s">
        <v>95</v>
      </c>
      <c r="C4" s="374" t="s">
        <v>94</v>
      </c>
      <c r="D4" s="375"/>
      <c r="E4" s="374" t="s">
        <v>93</v>
      </c>
      <c r="F4" s="375"/>
    </row>
    <row r="5" spans="1:6" s="108" customFormat="1" ht="14.5" customHeight="1">
      <c r="A5" s="200"/>
      <c r="B5" s="31"/>
      <c r="C5" s="242" t="s">
        <v>3</v>
      </c>
      <c r="D5" s="243" t="s">
        <v>38</v>
      </c>
      <c r="E5" s="244" t="s">
        <v>3</v>
      </c>
      <c r="F5" s="243" t="s">
        <v>38</v>
      </c>
    </row>
    <row r="6" spans="1:6" s="108" customFormat="1" ht="14.5" customHeight="1">
      <c r="A6" s="200"/>
      <c r="B6" s="203" t="s">
        <v>87</v>
      </c>
      <c r="C6" s="223" t="s">
        <v>168</v>
      </c>
      <c r="D6" s="223" t="s">
        <v>131</v>
      </c>
      <c r="E6" s="223" t="s">
        <v>168</v>
      </c>
      <c r="F6" s="223" t="s">
        <v>131</v>
      </c>
    </row>
    <row r="7" spans="1:6" s="97" customFormat="1" ht="14.5" customHeight="1">
      <c r="A7" s="202"/>
      <c r="B7" s="247" t="s">
        <v>97</v>
      </c>
      <c r="C7" s="255">
        <f>[1]irrbb1!$D$2/1000</f>
        <v>294361.05955000001</v>
      </c>
      <c r="D7" s="255">
        <v>327578.39730000001</v>
      </c>
      <c r="E7" s="255">
        <v>0</v>
      </c>
      <c r="F7" s="255">
        <v>11488.985140000001</v>
      </c>
    </row>
    <row r="8" spans="1:6" s="97" customFormat="1" ht="14.5" customHeight="1">
      <c r="A8" s="202"/>
      <c r="B8" s="247" t="s">
        <v>98</v>
      </c>
      <c r="C8" s="255">
        <v>0</v>
      </c>
      <c r="D8" s="255">
        <v>455993.88905</v>
      </c>
      <c r="E8" s="255">
        <f>[1]irrbb1!$D$8/1000</f>
        <v>146553.76902000001</v>
      </c>
      <c r="F8" s="255">
        <v>12309.754999999999</v>
      </c>
    </row>
    <row r="9" spans="1:6" s="97" customFormat="1" ht="14.5" customHeight="1">
      <c r="A9" s="202"/>
      <c r="B9" s="247" t="s">
        <v>92</v>
      </c>
      <c r="C9" s="256">
        <v>0</v>
      </c>
      <c r="D9" s="257">
        <v>0</v>
      </c>
      <c r="E9" s="262" t="s">
        <v>99</v>
      </c>
      <c r="F9" s="260" t="s">
        <v>99</v>
      </c>
    </row>
    <row r="10" spans="1:6" s="97" customFormat="1" ht="14.5" customHeight="1">
      <c r="A10" s="202"/>
      <c r="B10" s="247" t="s">
        <v>91</v>
      </c>
      <c r="C10" s="256">
        <v>0</v>
      </c>
      <c r="D10" s="257">
        <v>0</v>
      </c>
      <c r="E10" s="262" t="s">
        <v>99</v>
      </c>
      <c r="F10" s="260" t="s">
        <v>99</v>
      </c>
    </row>
    <row r="11" spans="1:6" s="97" customFormat="1" ht="14.5" customHeight="1">
      <c r="A11" s="202"/>
      <c r="B11" s="247" t="s">
        <v>90</v>
      </c>
      <c r="C11" s="256">
        <v>0</v>
      </c>
      <c r="D11" s="257">
        <v>0</v>
      </c>
      <c r="E11" s="262" t="s">
        <v>99</v>
      </c>
      <c r="F11" s="260" t="s">
        <v>99</v>
      </c>
    </row>
    <row r="12" spans="1:6" s="97" customFormat="1" ht="14.5" customHeight="1">
      <c r="A12" s="202"/>
      <c r="B12" s="248" t="s">
        <v>89</v>
      </c>
      <c r="C12" s="258">
        <v>0</v>
      </c>
      <c r="D12" s="259">
        <v>0</v>
      </c>
      <c r="E12" s="263" t="s">
        <v>99</v>
      </c>
      <c r="F12" s="261" t="s">
        <v>99</v>
      </c>
    </row>
    <row r="13" spans="1:6" s="97" customFormat="1" ht="14.5" customHeight="1">
      <c r="A13" s="202"/>
      <c r="B13" s="201" t="s">
        <v>88</v>
      </c>
      <c r="C13" s="255">
        <f>[1]irrbb1!$D$18/1000</f>
        <v>294361.05955000001</v>
      </c>
      <c r="D13" s="255">
        <v>455993.88905</v>
      </c>
      <c r="E13" s="255">
        <f>[1]irrbb1!$D$20/1000</f>
        <v>146553.76902000001</v>
      </c>
      <c r="F13" s="255">
        <v>12309.754999999999</v>
      </c>
    </row>
    <row r="14" spans="1:6" s="108" customFormat="1" ht="14.5" customHeight="1">
      <c r="A14" s="200"/>
      <c r="B14" s="31"/>
      <c r="C14" s="376" t="s">
        <v>3</v>
      </c>
      <c r="D14" s="377"/>
      <c r="E14" s="378" t="s">
        <v>38</v>
      </c>
      <c r="F14" s="377"/>
    </row>
    <row r="15" spans="1:6" s="104" customFormat="1" ht="14.5" customHeight="1">
      <c r="A15" s="199"/>
      <c r="B15" s="198" t="s">
        <v>87</v>
      </c>
      <c r="C15" s="379" t="s">
        <v>168</v>
      </c>
      <c r="D15" s="377"/>
      <c r="E15" s="379" t="s">
        <v>131</v>
      </c>
      <c r="F15" s="377"/>
    </row>
    <row r="16" spans="1:6" s="195" customFormat="1" ht="14.5" customHeight="1" thickBot="1">
      <c r="A16" s="197"/>
      <c r="B16" s="196" t="s">
        <v>86</v>
      </c>
      <c r="C16" s="380">
        <f>[1]irrbb1!$D$22/1000</f>
        <v>4463994.3309599999</v>
      </c>
      <c r="D16" s="381"/>
      <c r="E16" s="380">
        <v>4091817.2963800002</v>
      </c>
      <c r="F16" s="381"/>
    </row>
    <row r="17" spans="1:6" ht="13.5" customHeight="1" thickTop="1">
      <c r="A17" s="189"/>
      <c r="B17" s="194"/>
      <c r="C17" s="193"/>
      <c r="D17" s="193"/>
      <c r="E17" s="193"/>
      <c r="F17" s="193"/>
    </row>
    <row r="18" spans="1:6" s="115" customFormat="1" ht="13.5" customHeight="1">
      <c r="A18" s="192"/>
      <c r="B18" s="382" t="s">
        <v>34</v>
      </c>
      <c r="C18" s="382"/>
      <c r="D18" s="191"/>
      <c r="E18" s="191"/>
      <c r="F18" s="191"/>
    </row>
    <row r="19" spans="1:6" ht="4" customHeight="1">
      <c r="A19" s="189"/>
      <c r="B19" s="172"/>
      <c r="C19" s="172"/>
      <c r="D19" s="172"/>
      <c r="E19" s="172"/>
      <c r="F19" s="172"/>
    </row>
    <row r="20" spans="1:6" s="111" customFormat="1" ht="43.5" customHeight="1">
      <c r="A20" s="190"/>
      <c r="B20" s="383"/>
      <c r="C20" s="383"/>
      <c r="D20" s="383"/>
      <c r="E20" s="383"/>
      <c r="F20" s="383"/>
    </row>
    <row r="21" spans="1:6" ht="5.15" customHeight="1">
      <c r="A21" s="189"/>
      <c r="B21" s="172"/>
      <c r="C21" s="172"/>
      <c r="D21" s="172"/>
      <c r="E21" s="172"/>
      <c r="F21" s="172"/>
    </row>
  </sheetData>
  <mergeCells count="11">
    <mergeCell ref="E15:F15"/>
    <mergeCell ref="C16:D16"/>
    <mergeCell ref="E16:F16"/>
    <mergeCell ref="B18:C18"/>
    <mergeCell ref="B20:F20"/>
    <mergeCell ref="C15:D15"/>
    <mergeCell ref="B3:E3"/>
    <mergeCell ref="C4:D4"/>
    <mergeCell ref="E4:F4"/>
    <mergeCell ref="C14:D14"/>
    <mergeCell ref="E14:F14"/>
  </mergeCells>
  <conditionalFormatting sqref="D9:D12">
    <cfRule type="cellIs" dxfId="15" priority="3" operator="equal">
      <formula>"ERRO"</formula>
    </cfRule>
    <cfRule type="containsErrors" dxfId="14" priority="4">
      <formula>ISERROR(D9)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7124-A2DF-45E6-A4C9-99025AADF8B0}">
  <sheetPr>
    <tabColor theme="9" tint="0.79998168889431442"/>
    <pageSetUpPr fitToPage="1"/>
  </sheetPr>
  <dimension ref="A1:K25"/>
  <sheetViews>
    <sheetView showGridLines="0" zoomScaleNormal="100" workbookViewId="0">
      <selection activeCell="E23" sqref="E23"/>
    </sheetView>
  </sheetViews>
  <sheetFormatPr defaultColWidth="9.1796875" defaultRowHeight="10"/>
  <cols>
    <col min="1" max="1" width="3.1796875" style="64" customWidth="1"/>
    <col min="2" max="2" width="2.7265625" style="64" customWidth="1"/>
    <col min="3" max="3" width="44" style="63" customWidth="1"/>
    <col min="4" max="9" width="16.81640625" style="63" customWidth="1"/>
    <col min="10" max="10" width="3.1796875" style="63" customWidth="1"/>
    <col min="11" max="11" width="9.1796875" style="63"/>
    <col min="12" max="12" width="10.453125" style="63" bestFit="1" customWidth="1"/>
    <col min="13" max="16384" width="9.1796875" style="63"/>
  </cols>
  <sheetData>
    <row r="1" spans="1:11" ht="15" customHeight="1">
      <c r="A1" s="79"/>
    </row>
    <row r="2" spans="1:11" ht="15" customHeight="1">
      <c r="A2" s="79"/>
      <c r="B2" s="82" t="s">
        <v>62</v>
      </c>
      <c r="C2" s="81"/>
      <c r="D2" s="81"/>
      <c r="E2" s="81"/>
      <c r="F2" s="81"/>
      <c r="G2" s="81"/>
      <c r="H2" s="81"/>
      <c r="I2" s="80"/>
    </row>
    <row r="3" spans="1:11" ht="5.15" customHeight="1">
      <c r="A3" s="69"/>
      <c r="B3" s="18"/>
      <c r="C3" s="19"/>
      <c r="D3" s="56"/>
      <c r="E3" s="21"/>
      <c r="F3" s="22"/>
      <c r="G3" s="22"/>
      <c r="H3" s="22"/>
      <c r="I3" s="18"/>
      <c r="J3" s="65"/>
    </row>
    <row r="4" spans="1:11" s="75" customFormat="1" ht="14.15" customHeight="1">
      <c r="A4" s="77"/>
      <c r="B4" s="78"/>
      <c r="C4" s="78"/>
      <c r="D4" s="308" t="s">
        <v>1</v>
      </c>
      <c r="E4" s="309" t="s">
        <v>2</v>
      </c>
      <c r="F4" s="309" t="s">
        <v>37</v>
      </c>
      <c r="G4" s="309" t="s">
        <v>102</v>
      </c>
      <c r="H4" s="309" t="s">
        <v>110</v>
      </c>
      <c r="I4" s="309" t="s">
        <v>61</v>
      </c>
      <c r="J4" s="76"/>
    </row>
    <row r="5" spans="1:11" ht="12.75" customHeight="1">
      <c r="A5" s="73"/>
      <c r="B5" s="74"/>
      <c r="C5" s="74"/>
      <c r="D5" s="385" t="s">
        <v>121</v>
      </c>
      <c r="E5" s="386"/>
      <c r="F5" s="387" t="s">
        <v>60</v>
      </c>
      <c r="G5" s="387" t="s">
        <v>111</v>
      </c>
      <c r="H5" s="387" t="s">
        <v>112</v>
      </c>
      <c r="I5" s="389" t="s">
        <v>59</v>
      </c>
      <c r="J5" s="72"/>
    </row>
    <row r="6" spans="1:11" ht="60" customHeight="1">
      <c r="A6" s="73"/>
      <c r="B6" s="391" t="s">
        <v>122</v>
      </c>
      <c r="C6" s="391"/>
      <c r="D6" s="310" t="s">
        <v>105</v>
      </c>
      <c r="E6" s="311" t="s">
        <v>120</v>
      </c>
      <c r="F6" s="388"/>
      <c r="G6" s="388"/>
      <c r="H6" s="388"/>
      <c r="I6" s="390"/>
      <c r="J6" s="72"/>
    </row>
    <row r="7" spans="1:11" s="42" customFormat="1" ht="5.15" customHeight="1">
      <c r="A7" s="38"/>
      <c r="B7" s="2"/>
      <c r="C7" s="2"/>
      <c r="D7" s="39"/>
      <c r="E7" s="39"/>
      <c r="F7" s="40"/>
      <c r="G7" s="40"/>
      <c r="H7" s="26"/>
      <c r="I7" s="41"/>
    </row>
    <row r="8" spans="1:11" ht="15" customHeight="1">
      <c r="A8" s="69"/>
      <c r="B8" s="301">
        <v>1</v>
      </c>
      <c r="C8" s="70" t="s">
        <v>58</v>
      </c>
      <c r="D8" s="235">
        <v>1053943.8008000001</v>
      </c>
      <c r="E8" s="236">
        <v>22615356.946069915</v>
      </c>
      <c r="F8" s="236">
        <v>998975.86883006548</v>
      </c>
      <c r="G8" s="249" t="s">
        <v>99</v>
      </c>
      <c r="H8" s="236">
        <v>0</v>
      </c>
      <c r="I8" s="237">
        <f>D8+E8-F8</f>
        <v>22670324.878039848</v>
      </c>
      <c r="J8" s="71"/>
      <c r="K8" s="241"/>
    </row>
    <row r="9" spans="1:11" ht="15" customHeight="1">
      <c r="A9" s="69"/>
      <c r="B9" s="301">
        <v>2</v>
      </c>
      <c r="C9" s="70" t="s">
        <v>57</v>
      </c>
      <c r="D9" s="235">
        <v>0</v>
      </c>
      <c r="E9" s="236">
        <v>0</v>
      </c>
      <c r="F9" s="236">
        <v>0</v>
      </c>
      <c r="G9" s="249">
        <v>0</v>
      </c>
      <c r="H9" s="236">
        <v>0</v>
      </c>
      <c r="I9" s="237">
        <v>0</v>
      </c>
      <c r="J9" s="71"/>
    </row>
    <row r="10" spans="1:11" ht="15" customHeight="1">
      <c r="A10" s="69"/>
      <c r="B10" s="215" t="s">
        <v>56</v>
      </c>
      <c r="C10" s="246" t="s">
        <v>55</v>
      </c>
      <c r="D10" s="292">
        <v>0</v>
      </c>
      <c r="E10" s="293">
        <v>0</v>
      </c>
      <c r="F10" s="293">
        <v>0</v>
      </c>
      <c r="G10" s="293">
        <v>0</v>
      </c>
      <c r="H10" s="293">
        <v>0</v>
      </c>
      <c r="I10" s="294">
        <v>0</v>
      </c>
      <c r="J10" s="71"/>
    </row>
    <row r="11" spans="1:11" ht="15" customHeight="1">
      <c r="A11" s="69"/>
      <c r="B11" s="216" t="s">
        <v>54</v>
      </c>
      <c r="C11" s="246" t="s">
        <v>53</v>
      </c>
      <c r="D11" s="292">
        <v>0</v>
      </c>
      <c r="E11" s="293">
        <v>0</v>
      </c>
      <c r="F11" s="293">
        <v>0</v>
      </c>
      <c r="G11" s="293">
        <v>0</v>
      </c>
      <c r="H11" s="293">
        <v>0</v>
      </c>
      <c r="I11" s="294">
        <v>0</v>
      </c>
      <c r="J11" s="71"/>
    </row>
    <row r="12" spans="1:11" ht="15" customHeight="1">
      <c r="A12" s="69"/>
      <c r="B12" s="301">
        <v>3</v>
      </c>
      <c r="C12" s="70" t="s">
        <v>52</v>
      </c>
      <c r="D12" s="235">
        <f>0</f>
        <v>0</v>
      </c>
      <c r="E12" s="236">
        <v>259517.32650000002</v>
      </c>
      <c r="F12" s="236">
        <v>360.22651000000002</v>
      </c>
      <c r="G12" s="249" t="s">
        <v>99</v>
      </c>
      <c r="H12" s="236">
        <v>0</v>
      </c>
      <c r="I12" s="237">
        <f>D12+E12-F12</f>
        <v>259157.09999000002</v>
      </c>
      <c r="J12" s="71"/>
      <c r="K12" s="241"/>
    </row>
    <row r="13" spans="1:11" customFormat="1" ht="3" customHeight="1">
      <c r="B13" s="2"/>
      <c r="C13" s="2"/>
      <c r="D13" s="238"/>
      <c r="E13" s="239"/>
      <c r="F13" s="239"/>
      <c r="G13" s="239"/>
      <c r="H13" s="239"/>
      <c r="I13" s="240"/>
    </row>
    <row r="14" spans="1:11" ht="15" customHeight="1">
      <c r="A14" s="69"/>
      <c r="B14" s="302">
        <v>4</v>
      </c>
      <c r="C14" s="303" t="s">
        <v>126</v>
      </c>
      <c r="D14" s="304">
        <f>D8+D9+D12</f>
        <v>1053943.8008000001</v>
      </c>
      <c r="E14" s="305">
        <f t="shared" ref="E14:I14" si="0">E8+E9+E12</f>
        <v>22874874.272569913</v>
      </c>
      <c r="F14" s="305">
        <f t="shared" si="0"/>
        <v>999336.09534006543</v>
      </c>
      <c r="G14" s="306" t="s">
        <v>99</v>
      </c>
      <c r="H14" s="305">
        <f t="shared" si="0"/>
        <v>0</v>
      </c>
      <c r="I14" s="307">
        <f t="shared" si="0"/>
        <v>22929481.978029847</v>
      </c>
      <c r="J14" s="65"/>
      <c r="K14" s="241"/>
    </row>
    <row r="15" spans="1:11" ht="13.5" customHeight="1" thickBot="1">
      <c r="A15" s="69"/>
      <c r="B15" s="295"/>
      <c r="C15" s="295"/>
      <c r="D15" s="296"/>
      <c r="E15" s="296"/>
      <c r="F15" s="296"/>
      <c r="G15" s="296"/>
      <c r="H15" s="296"/>
      <c r="I15" s="296"/>
      <c r="J15" s="65"/>
    </row>
    <row r="16" spans="1:11" ht="13.5" customHeight="1" thickTop="1">
      <c r="A16" s="69"/>
      <c r="B16" s="362" t="s">
        <v>34</v>
      </c>
      <c r="C16" s="362"/>
      <c r="D16" s="362"/>
      <c r="E16" s="362"/>
      <c r="F16" s="13"/>
      <c r="G16" s="13"/>
      <c r="H16" s="13"/>
      <c r="I16" s="13"/>
      <c r="J16" s="65"/>
    </row>
    <row r="17" spans="1:10" ht="5.15" customHeight="1">
      <c r="A17" s="69"/>
      <c r="B17" s="18"/>
      <c r="C17" s="19"/>
      <c r="D17" s="56"/>
      <c r="E17" s="21"/>
      <c r="F17" s="22"/>
      <c r="G17" s="22"/>
      <c r="H17" s="22"/>
      <c r="I17" s="18"/>
      <c r="J17" s="65"/>
    </row>
    <row r="18" spans="1:10" ht="42" customHeight="1">
      <c r="A18" s="69"/>
      <c r="B18" s="384"/>
      <c r="C18" s="384"/>
      <c r="D18" s="384"/>
      <c r="E18" s="384"/>
      <c r="F18" s="384"/>
      <c r="G18" s="23"/>
      <c r="H18" s="23"/>
      <c r="I18" s="23"/>
      <c r="J18" s="65"/>
    </row>
    <row r="19" spans="1:10" ht="5.15" customHeight="1">
      <c r="A19" s="69"/>
      <c r="B19" s="68"/>
      <c r="C19" s="67"/>
      <c r="D19" s="66"/>
      <c r="E19" s="66"/>
      <c r="F19" s="66"/>
      <c r="G19" s="66"/>
      <c r="H19" s="66"/>
      <c r="I19" s="66"/>
      <c r="J19" s="65"/>
    </row>
    <row r="22" spans="1:10" ht="13">
      <c r="E22" s="222"/>
      <c r="F22" s="222"/>
      <c r="G22" s="222"/>
      <c r="H22" s="222"/>
      <c r="I22" s="241"/>
    </row>
    <row r="23" spans="1:10" ht="13">
      <c r="E23" s="222"/>
      <c r="F23" s="222"/>
      <c r="G23" s="222"/>
      <c r="H23" s="222"/>
    </row>
    <row r="25" spans="1:10">
      <c r="E25" s="211"/>
      <c r="F25" s="211"/>
      <c r="G25" s="211"/>
      <c r="H25" s="211"/>
    </row>
  </sheetData>
  <mergeCells count="9">
    <mergeCell ref="B18:F18"/>
    <mergeCell ref="D5:E5"/>
    <mergeCell ref="F5:F6"/>
    <mergeCell ref="I5:I6"/>
    <mergeCell ref="B6:C6"/>
    <mergeCell ref="B16:C16"/>
    <mergeCell ref="D16:E16"/>
    <mergeCell ref="G5:G6"/>
    <mergeCell ref="H5:H6"/>
  </mergeCells>
  <conditionalFormatting sqref="B15:C15 C17 C19">
    <cfRule type="cellIs" dxfId="13" priority="11" operator="equal">
      <formula>"ERRO"</formula>
    </cfRule>
    <cfRule type="containsErrors" dxfId="12" priority="12">
      <formula>ISERROR(B15)</formula>
    </cfRule>
  </conditionalFormatting>
  <conditionalFormatting sqref="C3">
    <cfRule type="cellIs" dxfId="11" priority="1" operator="equal">
      <formula>"ERRO"</formula>
    </cfRule>
    <cfRule type="containsErrors" dxfId="10" priority="2">
      <formula>ISERROR(C3)</formula>
    </cfRule>
  </conditionalFormatting>
  <conditionalFormatting sqref="C8:C9">
    <cfRule type="cellIs" dxfId="9" priority="5" operator="equal">
      <formula>"ERRO"</formula>
    </cfRule>
    <cfRule type="containsErrors" dxfId="8" priority="6">
      <formula>ISERROR(C8)</formula>
    </cfRule>
  </conditionalFormatting>
  <conditionalFormatting sqref="C12">
    <cfRule type="cellIs" dxfId="7" priority="3" operator="equal">
      <formula>"ERRO"</formula>
    </cfRule>
    <cfRule type="containsErrors" dxfId="6" priority="4">
      <formula>ISERROR(C12)</formula>
    </cfRule>
  </conditionalFormatting>
  <conditionalFormatting sqref="C14">
    <cfRule type="cellIs" dxfId="5" priority="9" operator="equal">
      <formula>"ERRO"</formula>
    </cfRule>
    <cfRule type="containsErrors" dxfId="4" priority="10">
      <formula>ISERROR(C14)</formula>
    </cfRule>
  </conditionalFormatting>
  <pageMargins left="0.51181102362204722" right="0.51181102362204722" top="0.78740157480314965" bottom="0.78740157480314965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B2B-AA19-4B0D-A5E5-DEAC496AB2C8}">
  <sheetPr>
    <tabColor theme="9" tint="0.79998168889431442"/>
    <pageSetUpPr fitToPage="1"/>
  </sheetPr>
  <dimension ref="A1:I22"/>
  <sheetViews>
    <sheetView showGridLines="0" tabSelected="1" workbookViewId="0">
      <selection activeCell="J13" sqref="J13"/>
    </sheetView>
  </sheetViews>
  <sheetFormatPr defaultColWidth="9.1796875" defaultRowHeight="15" customHeight="1"/>
  <cols>
    <col min="1" max="1" width="3.1796875" style="83" customWidth="1"/>
    <col min="2" max="2" width="2.7265625" style="64" customWidth="1"/>
    <col min="3" max="3" width="80.54296875" style="83" customWidth="1"/>
    <col min="4" max="4" width="15.7265625" style="83" customWidth="1"/>
    <col min="5" max="5" width="11.81640625" style="83" bestFit="1" customWidth="1"/>
    <col min="6" max="6" width="9.81640625" style="83" bestFit="1" customWidth="1"/>
    <col min="7" max="16384" width="9.1796875" style="83"/>
  </cols>
  <sheetData>
    <row r="1" spans="1:9" s="63" customFormat="1" ht="10"/>
    <row r="2" spans="1:9" s="63" customFormat="1" ht="15" customHeight="1">
      <c r="A2" s="93"/>
      <c r="B2" s="82" t="s">
        <v>66</v>
      </c>
      <c r="C2" s="81"/>
      <c r="D2" s="80"/>
    </row>
    <row r="3" spans="1:9" s="42" customFormat="1" ht="5.15" customHeight="1">
      <c r="A3" s="38"/>
      <c r="B3" s="2"/>
      <c r="C3" s="2"/>
      <c r="D3" s="40"/>
      <c r="E3" s="83"/>
      <c r="F3" s="83"/>
      <c r="G3" s="83"/>
      <c r="H3" s="83"/>
      <c r="I3" s="83"/>
    </row>
    <row r="4" spans="1:9" s="63" customFormat="1" ht="11.5">
      <c r="A4" s="93"/>
      <c r="B4" s="92"/>
      <c r="C4" s="208"/>
      <c r="D4" s="212" t="s">
        <v>173</v>
      </c>
    </row>
    <row r="5" spans="1:9" ht="30" customHeight="1">
      <c r="A5" s="73"/>
      <c r="B5" s="392" t="s">
        <v>84</v>
      </c>
      <c r="C5" s="393"/>
      <c r="D5" s="213" t="s">
        <v>65</v>
      </c>
    </row>
    <row r="6" spans="1:9" ht="15" customHeight="1">
      <c r="A6" s="69"/>
      <c r="B6" s="215">
        <v>1</v>
      </c>
      <c r="C6" s="209" t="s">
        <v>106</v>
      </c>
      <c r="D6" s="300">
        <v>904862.90424999897</v>
      </c>
    </row>
    <row r="7" spans="1:9" ht="15" customHeight="1">
      <c r="A7" s="69"/>
      <c r="B7" s="215">
        <v>2</v>
      </c>
      <c r="C7" s="209" t="s">
        <v>107</v>
      </c>
      <c r="D7" s="300">
        <v>663091.23889000074</v>
      </c>
    </row>
    <row r="8" spans="1:9" ht="15" customHeight="1">
      <c r="A8" s="69"/>
      <c r="B8" s="215">
        <v>3</v>
      </c>
      <c r="C8" s="209" t="s">
        <v>108</v>
      </c>
      <c r="D8" s="300">
        <v>-520941.80570999999</v>
      </c>
    </row>
    <row r="9" spans="1:9" ht="15" customHeight="1">
      <c r="A9" s="69"/>
      <c r="B9" s="216">
        <v>4</v>
      </c>
      <c r="C9" s="209" t="s">
        <v>64</v>
      </c>
      <c r="D9" s="300">
        <v>0</v>
      </c>
    </row>
    <row r="10" spans="1:9" ht="15" customHeight="1">
      <c r="A10" s="69"/>
      <c r="B10" s="216">
        <v>5</v>
      </c>
      <c r="C10" s="209" t="s">
        <v>63</v>
      </c>
      <c r="D10" s="300">
        <v>6931.4633700003624</v>
      </c>
    </row>
    <row r="11" spans="1:9" customFormat="1" ht="3" customHeight="1">
      <c r="B11" s="2"/>
      <c r="C11" s="2"/>
      <c r="D11" s="300">
        <v>0</v>
      </c>
      <c r="F11" s="83"/>
      <c r="G11" s="83"/>
      <c r="H11" s="83"/>
      <c r="I11" s="83"/>
    </row>
    <row r="12" spans="1:9" s="86" customFormat="1" ht="15" customHeight="1">
      <c r="A12" s="90"/>
      <c r="B12" s="91">
        <v>6</v>
      </c>
      <c r="C12" s="210" t="s">
        <v>109</v>
      </c>
      <c r="D12" s="214">
        <f>SUM(D6:D10)</f>
        <v>1053943.8008000003</v>
      </c>
      <c r="F12" s="83"/>
      <c r="G12" s="83"/>
      <c r="H12" s="83"/>
      <c r="I12" s="83"/>
    </row>
    <row r="13" spans="1:9" s="86" customFormat="1" ht="13.5" customHeight="1" thickBot="1">
      <c r="A13" s="90"/>
      <c r="B13" s="297"/>
      <c r="C13" s="298"/>
      <c r="D13" s="299"/>
      <c r="E13" s="83"/>
      <c r="F13" s="83"/>
      <c r="G13" s="83"/>
      <c r="H13" s="83"/>
      <c r="I13" s="83"/>
    </row>
    <row r="14" spans="1:9" s="86" customFormat="1" ht="13.5" customHeight="1" thickTop="1">
      <c r="A14" s="90"/>
      <c r="B14" s="362" t="s">
        <v>34</v>
      </c>
      <c r="C14" s="362"/>
      <c r="D14" s="13"/>
      <c r="E14" s="83"/>
      <c r="F14" s="83"/>
      <c r="G14" s="83"/>
      <c r="H14" s="83"/>
      <c r="I14" s="83"/>
    </row>
    <row r="15" spans="1:9" s="86" customFormat="1" ht="5.15" customHeight="1">
      <c r="A15" s="90"/>
      <c r="B15" s="18"/>
      <c r="C15" s="19"/>
      <c r="D15" s="56"/>
      <c r="E15" s="83"/>
      <c r="F15" s="83"/>
      <c r="G15" s="83"/>
      <c r="H15" s="83"/>
      <c r="I15" s="83"/>
    </row>
    <row r="16" spans="1:9" s="86" customFormat="1" ht="31.5" customHeight="1">
      <c r="A16" s="90"/>
      <c r="B16" s="384"/>
      <c r="C16" s="384"/>
      <c r="D16" s="384"/>
      <c r="E16" s="83"/>
      <c r="F16" s="83"/>
      <c r="G16" s="83"/>
      <c r="H16" s="83"/>
      <c r="I16" s="83"/>
    </row>
    <row r="17" spans="1:4" s="86" customFormat="1" ht="10.5">
      <c r="A17" s="90"/>
      <c r="B17" s="89"/>
      <c r="C17" s="88"/>
      <c r="D17" s="87"/>
    </row>
    <row r="19" spans="1:4" ht="15" customHeight="1">
      <c r="D19" s="85"/>
    </row>
    <row r="20" spans="1:4" ht="15" customHeight="1">
      <c r="D20" s="85"/>
    </row>
    <row r="22" spans="1:4" ht="15" customHeight="1">
      <c r="D22" s="84"/>
    </row>
  </sheetData>
  <mergeCells count="3">
    <mergeCell ref="B5:C5"/>
    <mergeCell ref="B14:C14"/>
    <mergeCell ref="B16:D16"/>
  </mergeCells>
  <conditionalFormatting sqref="C13 C15 C17">
    <cfRule type="cellIs" dxfId="3" priority="3" operator="equal">
      <formula>"ERRO"</formula>
    </cfRule>
    <cfRule type="containsErrors" dxfId="2" priority="4">
      <formula>ISERROR(C13)</formula>
    </cfRule>
  </conditionalFormatting>
  <conditionalFormatting sqref="D14">
    <cfRule type="cellIs" dxfId="1" priority="1" operator="equal">
      <formula>"ERRO"</formula>
    </cfRule>
    <cfRule type="containsErrors" dxfId="0" priority="2">
      <formula>ISERROR(D14)</formula>
    </cfRule>
  </conditionalFormatting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C1807-7326-4E22-9B35-AD59C3DB185D}">
  <sheetPr>
    <tabColor theme="9" tint="0.79998168889431442"/>
    <pageSetUpPr fitToPage="1"/>
  </sheetPr>
  <dimension ref="A1:C28"/>
  <sheetViews>
    <sheetView showGridLines="0" workbookViewId="0">
      <selection activeCell="E14" sqref="E14"/>
    </sheetView>
  </sheetViews>
  <sheetFormatPr defaultColWidth="9.1796875" defaultRowHeight="10"/>
  <cols>
    <col min="1" max="1" width="3.1796875" style="96" customWidth="1"/>
    <col min="2" max="2" width="50.453125" style="94" customWidth="1"/>
    <col min="3" max="3" width="30" style="95" customWidth="1"/>
    <col min="4" max="16384" width="9.1796875" style="94"/>
  </cols>
  <sheetData>
    <row r="1" spans="1:3" s="115" customFormat="1" ht="11.25" customHeight="1">
      <c r="A1" s="117"/>
      <c r="B1" s="116"/>
    </row>
    <row r="2" spans="1:3" ht="15" customHeight="1">
      <c r="A2" s="110"/>
      <c r="B2" s="82" t="s">
        <v>71</v>
      </c>
      <c r="C2" s="81"/>
    </row>
    <row r="3" spans="1:3" ht="5.15" customHeight="1">
      <c r="A3" s="110"/>
      <c r="B3" s="114"/>
      <c r="C3" s="113"/>
    </row>
    <row r="4" spans="1:3" s="111" customFormat="1" ht="24" customHeight="1">
      <c r="A4" s="112"/>
      <c r="B4" s="394" t="s">
        <v>135</v>
      </c>
      <c r="C4" s="395"/>
    </row>
    <row r="5" spans="1:3" ht="5.15" customHeight="1">
      <c r="A5" s="110"/>
      <c r="B5" s="114"/>
      <c r="C5" s="250"/>
    </row>
    <row r="6" spans="1:3" s="108" customFormat="1" ht="17.5" customHeight="1">
      <c r="A6" s="109"/>
      <c r="B6" s="254" t="s">
        <v>156</v>
      </c>
      <c r="C6" s="253" t="s">
        <v>169</v>
      </c>
    </row>
    <row r="7" spans="1:3" s="104" customFormat="1" ht="17.5" customHeight="1">
      <c r="A7" s="106"/>
      <c r="B7" s="105"/>
      <c r="C7" s="251" t="s">
        <v>155</v>
      </c>
    </row>
    <row r="8" spans="1:3" s="97" customFormat="1" ht="15" customHeight="1">
      <c r="A8" s="99"/>
      <c r="B8" s="103" t="s">
        <v>146</v>
      </c>
      <c r="C8" s="333">
        <v>7106378.9122700216</v>
      </c>
    </row>
    <row r="9" spans="1:3" s="97" customFormat="1" ht="15" customHeight="1">
      <c r="A9" s="99"/>
      <c r="B9" s="103" t="s">
        <v>147</v>
      </c>
      <c r="C9" s="333">
        <v>6356208.9242800465</v>
      </c>
    </row>
    <row r="10" spans="1:3" s="97" customFormat="1" ht="15" customHeight="1">
      <c r="A10" s="99"/>
      <c r="B10" s="103" t="s">
        <v>148</v>
      </c>
      <c r="C10" s="333">
        <v>7921993.0293301186</v>
      </c>
    </row>
    <row r="11" spans="1:3" s="97" customFormat="1" ht="15" customHeight="1">
      <c r="A11" s="99"/>
      <c r="B11" s="103" t="s">
        <v>149</v>
      </c>
      <c r="C11" s="333">
        <v>903893.61397999979</v>
      </c>
    </row>
    <row r="12" spans="1:3" s="101" customFormat="1" ht="15" customHeight="1">
      <c r="A12" s="99"/>
      <c r="B12" s="102" t="s">
        <v>67</v>
      </c>
      <c r="C12" s="252">
        <f>SUM(C8:C11)</f>
        <v>22288474.479860187</v>
      </c>
    </row>
    <row r="14" spans="1:3" s="108" customFormat="1" ht="17.5" customHeight="1">
      <c r="A14" s="109"/>
      <c r="B14" s="254" t="s">
        <v>157</v>
      </c>
      <c r="C14" s="253" t="s">
        <v>169</v>
      </c>
    </row>
    <row r="15" spans="1:3" s="104" customFormat="1" ht="17.5" customHeight="1">
      <c r="A15" s="106"/>
      <c r="B15" s="105"/>
      <c r="C15" s="251" t="s">
        <v>155</v>
      </c>
    </row>
    <row r="16" spans="1:3" s="97" customFormat="1" ht="15" customHeight="1">
      <c r="A16" s="99"/>
      <c r="B16" s="103" t="s">
        <v>70</v>
      </c>
      <c r="C16" s="333">
        <v>5350652.5058299862</v>
      </c>
    </row>
    <row r="17" spans="1:3" s="97" customFormat="1" ht="15" customHeight="1">
      <c r="A17" s="99"/>
      <c r="B17" s="103" t="s">
        <v>68</v>
      </c>
      <c r="C17" s="333">
        <v>6432338.3927201405</v>
      </c>
    </row>
    <row r="18" spans="1:3" s="97" customFormat="1" ht="15" customHeight="1">
      <c r="A18" s="99"/>
      <c r="B18" s="103" t="s">
        <v>150</v>
      </c>
      <c r="C18" s="333">
        <v>5329807.7655300023</v>
      </c>
    </row>
    <row r="19" spans="1:3" s="97" customFormat="1" ht="15" customHeight="1">
      <c r="A19" s="99"/>
      <c r="B19" s="103" t="s">
        <v>69</v>
      </c>
      <c r="C19" s="333">
        <v>5175675.8157800324</v>
      </c>
    </row>
    <row r="20" spans="1:3" s="101" customFormat="1" ht="15" customHeight="1">
      <c r="A20" s="99"/>
      <c r="B20" s="102" t="s">
        <v>67</v>
      </c>
      <c r="C20" s="252">
        <f>SUM(C16:C19)</f>
        <v>22288474.47986016</v>
      </c>
    </row>
    <row r="22" spans="1:3" s="108" customFormat="1" ht="17.5" customHeight="1">
      <c r="A22" s="109"/>
      <c r="B22" s="254" t="s">
        <v>158</v>
      </c>
      <c r="C22" s="253" t="s">
        <v>169</v>
      </c>
    </row>
    <row r="23" spans="1:3" s="104" customFormat="1" ht="17.5" customHeight="1">
      <c r="A23" s="106"/>
      <c r="B23" s="105"/>
      <c r="C23" s="251" t="s">
        <v>155</v>
      </c>
    </row>
    <row r="24" spans="1:3" s="97" customFormat="1" ht="15" customHeight="1">
      <c r="A24" s="99"/>
      <c r="B24" s="103" t="s">
        <v>151</v>
      </c>
      <c r="C24" s="333">
        <v>14307.384779999997</v>
      </c>
    </row>
    <row r="25" spans="1:3" s="97" customFormat="1" ht="15" customHeight="1">
      <c r="A25" s="99"/>
      <c r="B25" s="103" t="s">
        <v>152</v>
      </c>
      <c r="C25" s="333">
        <v>410455.76517000719</v>
      </c>
    </row>
    <row r="26" spans="1:3" s="97" customFormat="1" ht="15" customHeight="1">
      <c r="A26" s="99"/>
      <c r="B26" s="103" t="s">
        <v>153</v>
      </c>
      <c r="C26" s="333">
        <v>1734664.9859600184</v>
      </c>
    </row>
    <row r="27" spans="1:3" s="97" customFormat="1" ht="15" customHeight="1">
      <c r="A27" s="99"/>
      <c r="B27" s="103" t="s">
        <v>154</v>
      </c>
      <c r="C27" s="333">
        <v>20129046.34394997</v>
      </c>
    </row>
    <row r="28" spans="1:3" s="101" customFormat="1" ht="15" customHeight="1">
      <c r="A28" s="99"/>
      <c r="B28" s="102" t="s">
        <v>67</v>
      </c>
      <c r="C28" s="252">
        <f>SUM(C24:C27)</f>
        <v>22288474.479859997</v>
      </c>
    </row>
  </sheetData>
  <mergeCells count="1">
    <mergeCell ref="B4:C4"/>
  </mergeCells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55187-6BA8-4DF7-B8E8-16E503F7B843}">
  <sheetPr>
    <tabColor theme="9" tint="0.79998168889431442"/>
    <pageSetUpPr fitToPage="1"/>
  </sheetPr>
  <dimension ref="A1:H33"/>
  <sheetViews>
    <sheetView showGridLines="0" workbookViewId="0">
      <selection activeCell="J19" sqref="J19"/>
    </sheetView>
  </sheetViews>
  <sheetFormatPr defaultColWidth="9.1796875" defaultRowHeight="10"/>
  <cols>
    <col min="1" max="1" width="3.1796875" style="96" customWidth="1"/>
    <col min="2" max="2" width="50.453125" style="94" customWidth="1"/>
    <col min="3" max="4" width="30" style="95" customWidth="1"/>
    <col min="5" max="16384" width="9.1796875" style="94"/>
  </cols>
  <sheetData>
    <row r="1" spans="1:8" s="115" customFormat="1" ht="11.25" customHeight="1">
      <c r="A1" s="117"/>
      <c r="B1" s="116"/>
    </row>
    <row r="2" spans="1:8" ht="15" customHeight="1">
      <c r="A2" s="110"/>
      <c r="B2" s="82" t="s">
        <v>71</v>
      </c>
      <c r="C2" s="81"/>
      <c r="D2" s="81"/>
    </row>
    <row r="3" spans="1:8" ht="5.15" customHeight="1">
      <c r="A3" s="110"/>
      <c r="B3" s="114"/>
      <c r="C3" s="113"/>
      <c r="D3" s="113"/>
    </row>
    <row r="4" spans="1:8" s="111" customFormat="1" ht="24" customHeight="1">
      <c r="A4" s="112"/>
      <c r="B4" s="394" t="s">
        <v>134</v>
      </c>
      <c r="C4" s="395"/>
      <c r="D4" s="395"/>
    </row>
    <row r="5" spans="1:8" ht="5.15" customHeight="1">
      <c r="A5" s="110"/>
      <c r="B5" s="114"/>
      <c r="C5" s="250"/>
      <c r="D5" s="250"/>
    </row>
    <row r="6" spans="1:8" s="108" customFormat="1" ht="17.5" customHeight="1">
      <c r="A6" s="109"/>
      <c r="B6" s="254" t="s">
        <v>159</v>
      </c>
      <c r="C6" s="396" t="s">
        <v>169</v>
      </c>
      <c r="D6" s="397"/>
    </row>
    <row r="7" spans="1:8" s="104" customFormat="1" ht="17.5" customHeight="1">
      <c r="A7" s="106"/>
      <c r="B7" s="105"/>
      <c r="C7" s="251" t="s">
        <v>155</v>
      </c>
      <c r="D7" s="251" t="s">
        <v>162</v>
      </c>
    </row>
    <row r="8" spans="1:8" s="97" customFormat="1" ht="15" customHeight="1">
      <c r="A8" s="99"/>
      <c r="B8" s="103" t="s">
        <v>146</v>
      </c>
      <c r="C8" s="333">
        <v>232629.58769999992</v>
      </c>
      <c r="D8" s="333">
        <v>54531.842220000013</v>
      </c>
      <c r="F8"/>
      <c r="G8"/>
      <c r="H8"/>
    </row>
    <row r="9" spans="1:8" s="97" customFormat="1" ht="15" customHeight="1">
      <c r="A9" s="99"/>
      <c r="B9" s="103" t="s">
        <v>147</v>
      </c>
      <c r="C9" s="333">
        <v>388317.38705000014</v>
      </c>
      <c r="D9" s="333">
        <v>173026.38475</v>
      </c>
      <c r="F9"/>
      <c r="G9"/>
      <c r="H9"/>
    </row>
    <row r="10" spans="1:8" s="97" customFormat="1" ht="15" customHeight="1">
      <c r="A10" s="99"/>
      <c r="B10" s="103" t="s">
        <v>148</v>
      </c>
      <c r="C10" s="333">
        <v>282791.20362999977</v>
      </c>
      <c r="D10" s="333">
        <v>181017.54353000005</v>
      </c>
      <c r="F10"/>
      <c r="G10"/>
      <c r="H10"/>
    </row>
    <row r="11" spans="1:8" s="97" customFormat="1" ht="15" customHeight="1">
      <c r="A11" s="99"/>
      <c r="B11" s="103" t="s">
        <v>149</v>
      </c>
      <c r="C11" s="333">
        <v>1124.7258700000002</v>
      </c>
      <c r="D11" s="333">
        <v>1075.8932500000001</v>
      </c>
      <c r="F11"/>
      <c r="G11"/>
      <c r="H11"/>
    </row>
    <row r="12" spans="1:8" s="101" customFormat="1" ht="15" customHeight="1">
      <c r="A12" s="99"/>
      <c r="B12" s="102" t="s">
        <v>67</v>
      </c>
      <c r="C12" s="252">
        <f>SUM(C8:C11)</f>
        <v>904862.90424999979</v>
      </c>
      <c r="D12" s="252">
        <f>SUM(D8:D11)</f>
        <v>409651.66375000012</v>
      </c>
      <c r="F12"/>
      <c r="G12"/>
      <c r="H12"/>
    </row>
    <row r="14" spans="1:8" s="108" customFormat="1" ht="17.5" customHeight="1">
      <c r="A14" s="109"/>
      <c r="B14" s="254" t="s">
        <v>160</v>
      </c>
      <c r="C14" s="396" t="s">
        <v>169</v>
      </c>
      <c r="D14" s="397"/>
    </row>
    <row r="15" spans="1:8" s="104" customFormat="1" ht="17.5" customHeight="1">
      <c r="A15" s="106"/>
      <c r="B15" s="105"/>
      <c r="C15" s="251" t="s">
        <v>155</v>
      </c>
      <c r="D15" s="251" t="s">
        <v>162</v>
      </c>
    </row>
    <row r="16" spans="1:8" s="97" customFormat="1" ht="15" customHeight="1">
      <c r="A16" s="99"/>
      <c r="B16" s="103" t="s">
        <v>70</v>
      </c>
      <c r="C16" s="333">
        <v>102162.76426999993</v>
      </c>
      <c r="D16" s="333">
        <v>37995.212809999968</v>
      </c>
    </row>
    <row r="17" spans="1:5" s="97" customFormat="1" ht="15" customHeight="1">
      <c r="A17" s="99"/>
      <c r="B17" s="103" t="s">
        <v>68</v>
      </c>
      <c r="C17" s="333">
        <v>144030.60426999998</v>
      </c>
      <c r="D17" s="333">
        <v>69152.750719999982</v>
      </c>
    </row>
    <row r="18" spans="1:5" s="97" customFormat="1" ht="15" customHeight="1">
      <c r="A18" s="99"/>
      <c r="B18" s="103" t="s">
        <v>150</v>
      </c>
      <c r="C18" s="333">
        <v>317543.96113000001</v>
      </c>
      <c r="D18" s="333">
        <v>134173.08581999998</v>
      </c>
    </row>
    <row r="19" spans="1:5" s="97" customFormat="1" ht="15" customHeight="1">
      <c r="A19" s="99"/>
      <c r="B19" s="103" t="s">
        <v>69</v>
      </c>
      <c r="C19" s="333">
        <v>341125.5745799999</v>
      </c>
      <c r="D19" s="333">
        <v>168330.61440000005</v>
      </c>
    </row>
    <row r="20" spans="1:5" s="101" customFormat="1" ht="15" customHeight="1">
      <c r="A20" s="99"/>
      <c r="B20" s="102" t="s">
        <v>67</v>
      </c>
      <c r="C20" s="252">
        <f>SUM(C16:C19)</f>
        <v>904862.90424999979</v>
      </c>
      <c r="D20" s="252">
        <f>SUM(D16:D19)</f>
        <v>409651.66374999995</v>
      </c>
    </row>
    <row r="22" spans="1:5" s="108" customFormat="1" ht="17.5" customHeight="1">
      <c r="A22" s="109"/>
      <c r="B22" s="254" t="s">
        <v>161</v>
      </c>
      <c r="C22" s="245" t="s">
        <v>169</v>
      </c>
    </row>
    <row r="23" spans="1:5" s="104" customFormat="1" ht="17.5" customHeight="1">
      <c r="A23" s="106"/>
      <c r="B23" s="105"/>
      <c r="C23" s="251" t="s">
        <v>155</v>
      </c>
      <c r="D23" s="108"/>
      <c r="E23" s="108"/>
    </row>
    <row r="24" spans="1:5" s="97" customFormat="1" ht="15" customHeight="1">
      <c r="A24" s="99"/>
      <c r="B24" s="103" t="s">
        <v>151</v>
      </c>
      <c r="C24" s="333">
        <v>6355.4233200000026</v>
      </c>
      <c r="D24" s="108"/>
      <c r="E24" s="108"/>
    </row>
    <row r="25" spans="1:5" s="97" customFormat="1" ht="15" customHeight="1">
      <c r="A25" s="99"/>
      <c r="B25" s="103" t="s">
        <v>152</v>
      </c>
      <c r="C25" s="333">
        <v>12617.13109999999</v>
      </c>
      <c r="D25" s="108"/>
      <c r="E25" s="108"/>
    </row>
    <row r="26" spans="1:5" s="97" customFormat="1" ht="15" customHeight="1">
      <c r="A26" s="99"/>
      <c r="B26" s="103" t="s">
        <v>153</v>
      </c>
      <c r="C26" s="333">
        <v>40637.633129999973</v>
      </c>
      <c r="D26" s="108"/>
      <c r="E26" s="108"/>
    </row>
    <row r="27" spans="1:5" s="97" customFormat="1" ht="15" customHeight="1">
      <c r="A27" s="99"/>
      <c r="B27" s="103" t="s">
        <v>154</v>
      </c>
      <c r="C27" s="333">
        <v>845252.71669999941</v>
      </c>
      <c r="D27" s="108"/>
      <c r="E27" s="108"/>
    </row>
    <row r="28" spans="1:5" s="101" customFormat="1" ht="15" customHeight="1">
      <c r="A28" s="99"/>
      <c r="B28" s="102" t="s">
        <v>67</v>
      </c>
      <c r="C28" s="252">
        <f>SUM(C24:C27)</f>
        <v>904862.90424999932</v>
      </c>
      <c r="D28" s="108"/>
      <c r="E28" s="108"/>
    </row>
    <row r="29" spans="1:5" ht="11.5">
      <c r="D29" s="108"/>
      <c r="E29" s="108"/>
    </row>
    <row r="30" spans="1:5" ht="11.5">
      <c r="D30" s="108"/>
      <c r="E30" s="108"/>
    </row>
    <row r="31" spans="1:5" ht="11.5">
      <c r="D31" s="108"/>
      <c r="E31" s="108"/>
    </row>
    <row r="32" spans="1:5" ht="11.5">
      <c r="D32" s="108"/>
      <c r="E32" s="108"/>
    </row>
    <row r="33" spans="4:5" ht="11.5">
      <c r="D33" s="108"/>
      <c r="E33" s="108"/>
    </row>
  </sheetData>
  <mergeCells count="3">
    <mergeCell ref="C6:D6"/>
    <mergeCell ref="C14:D14"/>
    <mergeCell ref="B4:D4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B5D32-0C5D-453F-8B55-74DFEFDB9ED8}">
  <sheetPr>
    <tabColor theme="9" tint="0.79998168889431442"/>
    <pageSetUpPr fitToPage="1"/>
  </sheetPr>
  <dimension ref="A1:C13"/>
  <sheetViews>
    <sheetView showGridLines="0" workbookViewId="0">
      <selection activeCell="D32" sqref="D32"/>
    </sheetView>
  </sheetViews>
  <sheetFormatPr defaultColWidth="9.1796875" defaultRowHeight="10"/>
  <cols>
    <col min="1" max="1" width="3.1796875" style="96" customWidth="1"/>
    <col min="2" max="2" width="63.453125" style="94" customWidth="1"/>
    <col min="3" max="3" width="30.7265625" style="95" customWidth="1"/>
    <col min="4" max="16384" width="9.1796875" style="118"/>
  </cols>
  <sheetData>
    <row r="1" spans="1:3" s="94" customFormat="1">
      <c r="A1" s="121"/>
      <c r="B1" s="124"/>
    </row>
    <row r="2" spans="1:3" s="94" customFormat="1" ht="15" customHeight="1">
      <c r="A2" s="121"/>
      <c r="B2" s="82" t="s">
        <v>71</v>
      </c>
      <c r="C2" s="81"/>
    </row>
    <row r="3" spans="1:3" s="94" customFormat="1" ht="5.15" customHeight="1">
      <c r="A3" s="121"/>
      <c r="C3" s="113"/>
    </row>
    <row r="4" spans="1:3" s="94" customFormat="1" ht="15" customHeight="1">
      <c r="A4" s="121"/>
      <c r="B4" s="130" t="s">
        <v>133</v>
      </c>
      <c r="C4" s="129"/>
    </row>
    <row r="5" spans="1:3" s="94" customFormat="1" ht="5.15" customHeight="1">
      <c r="A5" s="121"/>
      <c r="B5" s="128"/>
      <c r="C5" s="127"/>
    </row>
    <row r="6" spans="1:3" ht="11.5">
      <c r="B6" s="100"/>
      <c r="C6" s="126"/>
    </row>
    <row r="7" spans="1:3" ht="11.5">
      <c r="B7" s="105" t="s">
        <v>170</v>
      </c>
      <c r="C7" s="125"/>
    </row>
    <row r="8" spans="1:3" ht="15" customHeight="1">
      <c r="B8" s="103" t="s">
        <v>140</v>
      </c>
      <c r="C8" s="334">
        <v>167193.69516999993</v>
      </c>
    </row>
    <row r="9" spans="1:3" ht="15" customHeight="1">
      <c r="B9" s="103" t="s">
        <v>136</v>
      </c>
      <c r="C9" s="334">
        <v>121210.59916999994</v>
      </c>
    </row>
    <row r="10" spans="1:3" ht="15" customHeight="1">
      <c r="B10" s="103" t="s">
        <v>137</v>
      </c>
      <c r="C10" s="334">
        <v>57768.707459999969</v>
      </c>
    </row>
    <row r="11" spans="1:3" ht="15" customHeight="1">
      <c r="B11" s="103" t="s">
        <v>138</v>
      </c>
      <c r="C11" s="334">
        <v>88141.813359999986</v>
      </c>
    </row>
    <row r="12" spans="1:3" ht="15" customHeight="1" thickBot="1">
      <c r="B12" s="98" t="s">
        <v>139</v>
      </c>
      <c r="C12" s="360">
        <v>14368.140869999999</v>
      </c>
    </row>
    <row r="13" spans="1:3" ht="10.5" thickTop="1">
      <c r="C13" s="94"/>
    </row>
  </sheetData>
  <pageMargins left="0.51181102362204722" right="0.51181102362204722" top="0.78740157480314965" bottom="0.78740157480314965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KM1 - 2T25</vt:lpstr>
      <vt:lpstr>OV1 - 2T25</vt:lpstr>
      <vt:lpstr>MR1 - 2T25</vt:lpstr>
      <vt:lpstr>IRRBB1 - 4T24</vt:lpstr>
      <vt:lpstr>CR1 - 2T25</vt:lpstr>
      <vt:lpstr>CR2 - 2T25</vt:lpstr>
      <vt:lpstr>CRB-e - 4T24</vt:lpstr>
      <vt:lpstr>CRB-f - 4T24</vt:lpstr>
      <vt:lpstr>CRB-g - 4T24</vt:lpstr>
      <vt:lpstr>CRB-h - 4T24</vt:lpstr>
      <vt:lpstr>CRB-i - 4T24</vt:lpstr>
      <vt:lpstr>'CRB-i - 4T24'!Area_de_impressao</vt:lpstr>
      <vt:lpstr>'MR1 - 2T25'!Area_de_impressao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Zampieri</dc:creator>
  <cp:lastModifiedBy>Felipe Maraschin Guigou</cp:lastModifiedBy>
  <cp:lastPrinted>2025-08-28T18:30:34Z</cp:lastPrinted>
  <dcterms:created xsi:type="dcterms:W3CDTF">2021-03-31T22:55:02Z</dcterms:created>
  <dcterms:modified xsi:type="dcterms:W3CDTF">2025-08-28T18:30:39Z</dcterms:modified>
</cp:coreProperties>
</file>